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75" windowWidth="15450" windowHeight="10410"/>
  </bookViews>
  <sheets>
    <sheet name="приложение 1" sheetId="1" r:id="rId1"/>
    <sheet name="приложение 2" sheetId="2" r:id="rId2"/>
    <sheet name="приложение 3" sheetId="3" state="hidden" r:id="rId3"/>
    <sheet name="приложение 4" sheetId="4" state="hidden" r:id="rId4"/>
    <sheet name="приложение 5" sheetId="5" state="hidden" r:id="rId5"/>
    <sheet name="Лист1" sheetId="6" r:id="rId6"/>
  </sheets>
  <definedNames>
    <definedName name="_xlnm.Print_Area" localSheetId="0">'приложение 1'!$C$3:$R$103</definedName>
    <definedName name="_xlnm.Print_Area" localSheetId="1">'приложение 2'!$C$3:$S$66</definedName>
    <definedName name="_xlnm.Print_Area" localSheetId="2">'приложение 3'!#REF!</definedName>
    <definedName name="_xlnm.Print_Area" localSheetId="3">'приложение 4'!#REF!</definedName>
    <definedName name="_xlnm.Print_Area" localSheetId="4">'приложение 5'!#REF!</definedName>
  </definedNames>
  <calcPr calcId="124519"/>
</workbook>
</file>

<file path=xl/calcChain.xml><?xml version="1.0" encoding="utf-8"?>
<calcChain xmlns="http://schemas.openxmlformats.org/spreadsheetml/2006/main">
  <c r="O59" i="2"/>
  <c r="O58"/>
  <c r="I26" i="1"/>
  <c r="J17" i="2"/>
  <c r="O17"/>
  <c r="I28" i="1"/>
  <c r="V9"/>
  <c r="U9"/>
  <c r="W9"/>
  <c r="F8" i="2"/>
  <c r="F9"/>
  <c r="F11"/>
  <c r="F12"/>
  <c r="F13"/>
  <c r="F14"/>
  <c r="V8" i="1"/>
  <c r="U8"/>
  <c r="V10"/>
  <c r="U10"/>
  <c r="W10"/>
  <c r="X10"/>
  <c r="V54"/>
  <c r="V55"/>
  <c r="V96"/>
  <c r="V97"/>
  <c r="P16" i="2"/>
  <c r="K16"/>
  <c r="U96" i="1"/>
  <c r="U95"/>
  <c r="U54"/>
  <c r="U53"/>
  <c r="S16" i="2"/>
  <c r="N16"/>
  <c r="X9" i="1"/>
</calcChain>
</file>

<file path=xl/comments1.xml><?xml version="1.0" encoding="utf-8"?>
<comments xmlns="http://schemas.openxmlformats.org/spreadsheetml/2006/main">
  <authors>
    <author>bondar</author>
    <author xml:space="preserve">bondar </author>
  </authors>
  <commentList>
    <comment ref="L3" authorId="0">
      <text>
        <r>
          <rPr>
            <sz val="11"/>
            <color indexed="81"/>
            <rFont val="Times New Roman"/>
            <family val="1"/>
            <charset val="204"/>
          </rPr>
          <t>При заполнении отчетности необходимо вводить данные 
в ячейки с голубой заливкой.</t>
        </r>
      </text>
    </comment>
    <comment ref="U5" authorId="1">
      <text>
        <r>
          <rPr>
            <sz val="11"/>
            <color indexed="81"/>
            <rFont val="Times New Roman"/>
            <family val="1"/>
            <charset val="204"/>
          </rPr>
          <t>В данную ячейку введите дату начала отчетного периода, за который заполняется баланс.</t>
        </r>
      </text>
    </comment>
    <comment ref="U6" authorId="1">
      <text>
        <r>
          <rPr>
            <sz val="11"/>
            <color indexed="81"/>
            <rFont val="Times New Roman"/>
            <family val="1"/>
            <charset val="204"/>
          </rPr>
          <t>В данную ячейку введите дату окончания отчетного периода, за который заполняется баланс.</t>
        </r>
      </text>
    </comment>
    <comment ref="C13" authorId="1">
      <text>
        <r>
          <rPr>
            <sz val="11"/>
            <color indexed="81"/>
            <rFont val="Times New Roman"/>
            <family val="1"/>
            <charset val="204"/>
          </rPr>
          <t>Показатели бухгалтерской отчетности приводятся в миллионах белорусских рублей в целых числах.</t>
        </r>
      </text>
    </comment>
    <comment ref="C20" authorId="1">
      <text>
        <r>
          <rPr>
            <sz val="11"/>
            <color indexed="81"/>
            <rFont val="Times New Roman"/>
            <family val="1"/>
            <charset val="204"/>
          </rPr>
          <t xml:space="preserve">  В бухгалтерской отчетности не допускается 
зачет между статьями активов, обязательств, собственного капитала, доходов и расходов, 
кроме случаев, когда такой зачет установлен законодательством.
  Показатели бухгалтерского баланса, отчета 
о прибылях и убытках, отчета об изменении капитала, отчета о движении денежных средств, отчета о целевом использовании полученных средств, по которым отсутствуют числовые значения, прочеркиваются. </t>
        </r>
        <r>
          <rPr>
            <b/>
            <sz val="11"/>
            <color indexed="48"/>
            <rFont val="Times New Roman"/>
            <family val="1"/>
            <charset val="204"/>
          </rPr>
          <t>Вычитаемые 
и отрицательные числовые значения показателей показываются 
в круглых скобках.</t>
        </r>
      </text>
    </comment>
    <comment ref="N22" authorId="1">
      <text>
        <r>
          <rPr>
            <sz val="11"/>
            <color indexed="81"/>
            <rFont val="Times New Roman"/>
            <family val="1"/>
            <charset val="204"/>
          </rPr>
          <t>В графе 4 «На 31 декабря 20__ г.» бухгалтерского баланса показываются данные о стоимости
активов, собственного капитала, обязательств 
на конец предыдущего года (вступительный 
баланс), которые должны соответствовать данным 
графы 3 «На ________ 20__ года» предыдущего
года (заключительный баланс), за исключением случаев, установленных законодательством.</t>
        </r>
      </text>
    </comment>
    <comment ref="C23" authorId="1">
      <text>
        <r>
          <rPr>
            <sz val="11"/>
            <color indexed="81"/>
            <rFont val="Times New Roman"/>
            <family val="1"/>
            <charset val="204"/>
          </rPr>
          <t>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оборудования к установке и строительных материалов, долгосрочных финансовых вложений, долгосрочной дебиторской задолженности, отложенных налоговых активов и других долгосрочных активов.</t>
        </r>
      </text>
    </comment>
    <comment ref="U24" authorId="1">
      <text>
        <r>
          <rPr>
            <sz val="11"/>
            <color indexed="81"/>
            <rFont val="Times New Roman"/>
            <family val="1"/>
            <charset val="204"/>
          </rPr>
          <t>По статье «Основные средства» (строка 110) 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накопленных по ним сумм амортизации и обесценения, учитываемых на счете 02 «Амортизация основных средств».</t>
        </r>
      </text>
    </comment>
    <comment ref="U25" authorId="1">
      <text>
        <r>
          <rPr>
            <sz val="11"/>
            <color indexed="81"/>
            <rFont val="Times New Roman"/>
            <family val="1"/>
            <charset val="204"/>
          </rPr>
          <t>По статье «Нематериальные активы» (строка 120) 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накопленных по ним сумм амортизации и обесценения, учитываемых на счете 05 «Амортизация нематериальных активов».</t>
        </r>
      </text>
    </comment>
    <comment ref="U26" authorId="1">
      <text>
        <r>
          <rPr>
            <sz val="10.5"/>
            <color indexed="81"/>
            <rFont val="Times New Roman"/>
            <family val="1"/>
            <charset val="204"/>
          </rPr>
          <t>По статье «Доходные вложения в материальные активы» (строка 130) показываются суммы доходных вложений в материальные активы, в том числе в инвестиционную недвижимость (строка 131), предметы финансовой аренды (лизинга) (строка 132), прочие доходные вложения в материальные активы (строка 133). Остаточная стоимость инвестиционной недвижимости, предметов финансовой аренды (лизинга) определяется как разница между первоначальной (переоцененной) стоимостью инвестиционной недвижимости, предметов финансовой аренды (лизинга), учитываемой на счете 03 «Доходные вложения в материальные активы», и накопленных по ним сумм амортизации и обесценения, учитываемых 
на счете 02 «Амортизация основных средств».</t>
        </r>
      </text>
    </comment>
    <comment ref="U31" authorId="1">
      <text>
        <r>
          <rPr>
            <sz val="11"/>
            <color indexed="81"/>
            <rFont val="Times New Roman"/>
            <family val="1"/>
            <charset val="204"/>
          </rPr>
          <t>По статье «Вложения в долгосрочные активы» (строка 140) показываются суммы вложений в долгосрочные активы, учитываемые на счете 08 «Вложения в долгосрочные активы», а также стоимость оборудования к установке и строительных материалов, учитываемая на счете 07 «Оборудование к установке и строительные материалы».</t>
        </r>
      </text>
    </comment>
    <comment ref="U32" authorId="1">
      <text>
        <r>
          <rPr>
            <sz val="11"/>
            <color indexed="81"/>
            <rFont val="Times New Roman"/>
            <family val="1"/>
            <charset val="204"/>
          </rPr>
          <t>По статье «Долгосрочные финансовые вложения» (строка 150) показываются суммы долгосрочных финансовых вложений, учитываемые на счете 06 «Долгосрочные финансовые вложения».</t>
        </r>
      </text>
    </comment>
    <comment ref="U33" authorId="1">
      <text>
        <r>
          <rPr>
            <sz val="11"/>
            <color indexed="81"/>
            <rFont val="Times New Roman"/>
            <family val="1"/>
            <charset val="204"/>
          </rPr>
          <t>По статье «Отложенные налоговые активы» (строка 160) показывается сальдо по счету 09 «Отложенные налоговые активы».</t>
        </r>
      </text>
    </comment>
    <comment ref="U34" authorId="1">
      <text>
        <r>
          <rPr>
            <sz val="11"/>
            <color indexed="81"/>
            <rFont val="Times New Roman"/>
            <family val="1"/>
            <charset val="204"/>
          </rPr>
          <t>По статье «Долгосрочная дебиторская задолженность» (строка 170) показывается дебиторская задолженность, в том числе выданные авансы, предварительная оплата поставщикам, подрядчикам, исполнителям,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t>
        </r>
      </text>
    </comment>
    <comment ref="V34" authorId="1">
      <text>
        <r>
          <rPr>
            <sz val="11"/>
            <color indexed="81"/>
            <rFont val="Times New Roman"/>
            <family val="1"/>
            <charset val="204"/>
          </rPr>
          <t>При наличии резервов по сомнительным долгам, учитываемых на счете 63 «Резервы по сомнительным долгам», показатели статьи «Долгосрочная дебиторская задолженность» (строка 170), в связи с которыми созданы указанные резервы по сомнительным долгам, уменьшаются на суммы данных резервов.</t>
        </r>
      </text>
    </comment>
    <comment ref="U35" authorId="1">
      <text>
        <r>
          <rPr>
            <sz val="11"/>
            <color indexed="81"/>
            <rFont val="Times New Roman"/>
            <family val="1"/>
            <charset val="204"/>
          </rPr>
          <t>По статье «Прочие долгосрочные активы» (строка 180) показываются суммы долгосрочных активов, не показанные по строкам 110-170, в том числе суммы расходов будущих периодов, учитываемые на счете 97 «Расходы будущих периодов» и подлежащие отнесению на расходы отчетного периода более чем через 12 месяцев после 
отчетной даты.</t>
        </r>
      </text>
    </comment>
    <comment ref="C37" authorId="1">
      <text>
        <r>
          <rPr>
            <sz val="11"/>
            <color indexed="81"/>
            <rFont val="Times New Roman"/>
            <family val="1"/>
            <charset val="204"/>
          </rPr>
          <t>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налогов по приобретенным товарам, работам, услугам, краткосрочной дебиторской задолженности, краткосрочных финансовых вложений, 
денежных средств и их эквивалентов,
 прочих краткосрочных активов.</t>
        </r>
      </text>
    </comment>
    <comment ref="U38" authorId="1">
      <text>
        <r>
          <rPr>
            <sz val="11"/>
            <color indexed="81"/>
            <rFont val="Times New Roman"/>
            <family val="1"/>
            <charset val="204"/>
          </rPr>
          <t xml:space="preserve">  По статье «Запасы» (строка 210) показываются остатки материалов, животных на выращивании и откорме, незавершенного производства, готовой продукции и товаров, товаров отгруженных и прочих запасов.
  При наличии резервов под снижение стоимости запасов, учитываемых на счете 14 «Резервы под снижение стоимости запасов», показатели соответствующих строк статьи «Запасы», в связи с которыми созданы резервы под снижение стоимости запасов, уменьшаются на суммы данных резервов.</t>
        </r>
      </text>
    </comment>
    <comment ref="U40" authorId="1">
      <text>
        <r>
          <rPr>
            <sz val="11"/>
            <color indexed="81"/>
            <rFont val="Times New Roman"/>
            <family val="1"/>
            <charset val="204"/>
          </rPr>
          <t xml:space="preserve">  По строке 211 «материалы» показываются остатки материалов, учитываемых на счете 10 «Материалы».
  При ведении бухгалтерского учета заготовления и приобретения материалов с использованием счетов 15 «Заготовление и приобретение материалов» и 16 «Отклонение в стоимости материалов» по строке 211 «материалы» показывается также сумма отклонений фактической себестоимости приобретенных материалов от их стоимости по учетным ценам.</t>
        </r>
      </text>
    </comment>
    <comment ref="U41" authorId="1">
      <text>
        <r>
          <rPr>
            <sz val="11"/>
            <color indexed="81"/>
            <rFont val="Times New Roman"/>
            <family val="1"/>
            <charset val="204"/>
          </rPr>
          <t>По строке 212 «животные на выращивании и откорме» показывается стоимость животных на выращивании и откорме, учитываемая на счете 11 «Животные 
на выращивании и откорме».</t>
        </r>
      </text>
    </comment>
    <comment ref="U42" authorId="1">
      <text>
        <r>
          <rPr>
            <sz val="11"/>
            <color indexed="81"/>
            <rFont val="Times New Roman"/>
            <family val="1"/>
            <charset val="204"/>
          </rPr>
          <t>По строке 213 «незавершенное производство» 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t>
        </r>
      </text>
    </comment>
    <comment ref="U43" authorId="1">
      <text>
        <r>
          <rPr>
            <sz val="10.5"/>
            <color indexed="81"/>
            <rFont val="Times New Roman"/>
            <family val="1"/>
            <charset val="204"/>
          </rPr>
          <t xml:space="preserve">  По строке 214 «готовая продукция и товары» показываются остатки готовой продукции, учитываемой на счете 43 «Готовая продукция», остатки товаров, учитываемых на счете 41 «Товары», а также расходы на реализацию, учитываемые на счете 44 «Расходы на реализацию», относящиеся к остаткам товаров в порядке, установленном законодательством. Если учет товаров ведется по розничным ценам, то показатель строки 214 «готовая продукция и товары» уменьшается на сальдо по счету 42 «Торговая наценка».
  В организациях общественного питания по строке 214 «готовая продукция и товары» показываются остатки сырья и готовой продукции на кухнях и в кладовых.</t>
        </r>
      </text>
    </comment>
    <comment ref="U44" authorId="1">
      <text>
        <r>
          <rPr>
            <sz val="11"/>
            <color indexed="81"/>
            <rFont val="Times New Roman"/>
            <family val="1"/>
            <charset val="204"/>
          </rPr>
          <t>По строке 215 «товары отгруженные» показываются остатки товаров отгруженных, учитываемых 
на счете 45 «Товары отгруженные».</t>
        </r>
      </text>
    </comment>
    <comment ref="U45" authorId="1">
      <text>
        <r>
          <rPr>
            <sz val="11"/>
            <color indexed="81"/>
            <rFont val="Times New Roman"/>
            <family val="1"/>
            <charset val="204"/>
          </rPr>
          <t>По строке 216 «прочие запасы» показываются остатки запасов, 
не показанные по строкам 211-215.</t>
        </r>
      </text>
    </comment>
    <comment ref="U46" authorId="1">
      <text>
        <r>
          <rPr>
            <sz val="11"/>
            <color indexed="81"/>
            <rFont val="Times New Roman"/>
            <family val="1"/>
            <charset val="204"/>
          </rPr>
          <t>По статье «Долгосрочные активы, предназначенные для реализации» (строка 220) показывается стоимость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учитываемая на счете 47 «Долгосрочные активы, предназначенные для реализации».</t>
        </r>
      </text>
    </comment>
    <comment ref="U47" authorId="1">
      <text>
        <r>
          <rPr>
            <sz val="11"/>
            <color indexed="81"/>
            <rFont val="Times New Roman"/>
            <family val="1"/>
            <charset val="204"/>
          </rPr>
          <t>По статье «Расходы будущих периодов» (строка 230) показываются суммы расходов будущих периодов, учитываемые на счете 97 «Расходы будущих периодов» и подлежащие отнесению на расходы отчетного периода в течение 12 месяцев после отчетной даты.</t>
        </r>
      </text>
    </comment>
    <comment ref="U48" authorId="1">
      <text>
        <r>
          <rPr>
            <sz val="11"/>
            <color indexed="81"/>
            <rFont val="Times New Roman"/>
            <family val="1"/>
            <charset val="204"/>
          </rPr>
          <t>По статье «Налог на добавленную стоимость 
по приобретенным товарам, работам, услугам» (строка 240) показываются суммы налога 
на добавленную стоимость, учитываемые 
на счете 18 «Налог на добавленную стоимость 
по приобретенным товарам, работам, услугам».</t>
        </r>
      </text>
    </comment>
    <comment ref="U49" authorId="1">
      <text>
        <r>
          <rPr>
            <sz val="11"/>
            <color indexed="81"/>
            <rFont val="Times New Roman"/>
            <family val="1"/>
            <charset val="204"/>
          </rPr>
          <t>По статье «Краткосрочная дебиторская задолженность» (строка 250) показывается дебиторская задолженность, 
в том числе выданные авансы, предварительная оплата поставщикам, подрядчикам, исполнителям,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t>
        </r>
      </text>
    </comment>
    <comment ref="V49" authorId="1">
      <text>
        <r>
          <rPr>
            <sz val="10.5"/>
            <color indexed="81"/>
            <rFont val="Times New Roman"/>
            <family val="1"/>
            <charset val="204"/>
          </rPr>
          <t>При наличии резервов по сомнительным долгам, учитываемых на счете 63 «Резервы 
по сомнительным долгам», показатели соответствующих строк статьи «Краткосрочная дебиторская задолженность» (строка 250), 
в связи с которыми созданы резервы 
по сомнительным долгам, уменьшаются 
на суммы данных резервов.</t>
        </r>
      </text>
    </comment>
    <comment ref="U50" authorId="1">
      <text>
        <r>
          <rPr>
            <sz val="10.5"/>
            <color indexed="81"/>
            <rFont val="Times New Roman"/>
            <family val="1"/>
            <charset val="204"/>
          </rPr>
          <t>По статье «Краткосрочные финансовые вложения» (строка 260) показываются суммы краткосрочных финансовых вложений, учитываемые на счете 58 «Краткосрочные финансовые вложения», за исключением сумм краткосрочных финансовых вложений в высоколиквидные долговые ценные бумаги других организаций, установленный срок погашения которых не превышает трех месяцев.</t>
        </r>
      </text>
    </comment>
    <comment ref="V50" authorId="1">
      <text>
        <r>
          <rPr>
            <sz val="10.5"/>
            <color indexed="81"/>
            <rFont val="Times New Roman"/>
            <family val="1"/>
            <charset val="204"/>
          </rPr>
          <t>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показатель этой статьи уменьшается на сумму данных резервов.</t>
        </r>
      </text>
    </comment>
    <comment ref="U51" authorId="1">
      <text>
        <r>
          <rPr>
            <sz val="10.5"/>
            <color indexed="81"/>
            <rFont val="Times New Roman"/>
            <family val="1"/>
            <charset val="204"/>
          </rPr>
          <t>По статье «Денежные средства и их эквиваленты» (строка 270) показываются остатки денежных средств организации, учитываемых на счетах 50 «Касса», 
51 «Расчетные счета», 52 «Валютные счета», 
55 «Специальные счета в банках», 57 «Денежные 
средства в пути», а также суммы краткосрочных финансовых вложений в высоколиквидные долговые ценные бумаги других организаций, установленный срок погашения которых не превышает трех месяцев (далее - эквиваленты денежных средств), учитываемые на счете 58 «Краткосрочные финансовые вложения».</t>
        </r>
      </text>
    </comment>
    <comment ref="U52" authorId="1">
      <text>
        <r>
          <rPr>
            <sz val="11"/>
            <color indexed="81"/>
            <rFont val="Times New Roman"/>
            <family val="1"/>
            <charset val="204"/>
          </rPr>
          <t>По статье «Прочие краткосрочные активы» (строка 280) показываются суммы краткосрочных активов, не показанные по строкам 210-270, в том числе учитываемые 
на счете 94 «Недостачи и потери от порчи имущества».</t>
        </r>
      </text>
    </comment>
    <comment ref="C60" authorId="1">
      <text>
        <r>
          <rPr>
            <sz val="11"/>
            <color indexed="81"/>
            <rFont val="Times New Roman"/>
            <family val="1"/>
            <charset val="204"/>
          </rPr>
          <t>В разделе III «Собственный капитал» приводится информация о величине собственного капитала организации.</t>
        </r>
      </text>
    </comment>
    <comment ref="U61" authorId="1">
      <text>
        <r>
          <rPr>
            <sz val="11"/>
            <color indexed="81"/>
            <rFont val="Times New Roman"/>
            <family val="1"/>
            <charset val="204"/>
          </rPr>
          <t>По статье «Уставный капитал» (строка 410) показывается сумма уставного фонда, учитываемая 
на счете 80 «Уставный капитал».</t>
        </r>
      </text>
    </comment>
    <comment ref="U62" authorId="1">
      <text>
        <r>
          <rPr>
            <sz val="11"/>
            <color indexed="81"/>
            <rFont val="Times New Roman"/>
            <family val="1"/>
            <charset val="204"/>
          </rPr>
          <t>По статье «Неоплаченная часть уставного капитала» (строка 420) показывается дебиторская задолженность собственника имущества (учредителей, участников) по вкладам в уставный фонд, учитываемая на счете 75 «Расчеты с учредителями» (субсчет 75-1 «Расчеты по вкладам в уставный капитал»). Показатель этой статьи вычитается при подсчете итога по разделу III «Собственный капитал».</t>
        </r>
      </text>
    </comment>
    <comment ref="U63" authorId="1">
      <text>
        <r>
          <rPr>
            <sz val="10.5"/>
            <color indexed="81"/>
            <rFont val="Times New Roman"/>
            <family val="1"/>
            <charset val="204"/>
          </rPr>
          <t>По статье «Собственные акции (доли в уставном капитале)» (строка 430) показывается стоимость собственных акций (долей в уставном фонде), выкупленных у акционеров (участников), учитываемая на счете 81 «Собственные акции (доли в уставном капитале)». Показатель этой статьи вычитается при подсчете итога по разделу III «Собственный капитал».</t>
        </r>
      </text>
    </comment>
    <comment ref="U64" authorId="1">
      <text>
        <r>
          <rPr>
            <sz val="11"/>
            <color indexed="81"/>
            <rFont val="Times New Roman"/>
            <family val="1"/>
            <charset val="204"/>
          </rPr>
          <t>По статье «Резервный капитал» (строка 440) показывается остаток резервного фонда, учитываемого на счете 82 «Резервный капитал».</t>
        </r>
      </text>
    </comment>
    <comment ref="U65" authorId="1">
      <text>
        <r>
          <rPr>
            <sz val="11"/>
            <color indexed="81"/>
            <rFont val="Times New Roman"/>
            <family val="1"/>
            <charset val="204"/>
          </rPr>
          <t>По статье «Добавочный капитал» (строка 450) показывается остаток добавочного фонда, учитываемого 
на счете 83 «Добавочный капитал».</t>
        </r>
      </text>
    </comment>
    <comment ref="U66" authorId="1">
      <text>
        <r>
          <rPr>
            <sz val="10.5"/>
            <color indexed="81"/>
            <rFont val="Times New Roman"/>
            <family val="1"/>
            <charset val="204"/>
          </rPr>
          <t>По статье «Нераспределенная прибыль (непокрытый убыток)» (строка 460) показывается сумма нераспределенной прибыли (непокрытого убытка) за предыдущие и отчетный годы, учитываемая по кредиту (дебету) счета 84 «Нераспределенная прибыль (непокрытый убыток)». Сумма непокрытого убытка, показанного по этой статье, вычитается при подсчете итога по разделу III «Собственный капитал».</t>
        </r>
      </text>
    </comment>
    <comment ref="U67" authorId="1">
      <text>
        <r>
          <rPr>
            <sz val="11"/>
            <color indexed="81"/>
            <rFont val="Times New Roman"/>
            <family val="1"/>
            <charset val="204"/>
          </rPr>
          <t>По статье «Чистая прибыль (убыток) отчетного периода» (строка 470) показывается сумма чистой прибыли (убытка) отчетного периода, учитываемая на счете 99 «Прибыли и убытки». Сумма убытка отчетного периода, показанного по этой статье, вычитается при подсчете итога по разделу III «Собственный капитал». В годовом бухгалтерском балансе статья «Чистая прибыль (убыток) отчетного периода» (строка 470) не заполняется.</t>
        </r>
      </text>
    </comment>
    <comment ref="U68" authorId="1">
      <text>
        <r>
          <rPr>
            <sz val="10.5"/>
            <color indexed="81"/>
            <rFont val="Times New Roman"/>
            <family val="1"/>
            <charset val="204"/>
          </rPr>
          <t>По статье «Целевое финансирование» (строка 480) показывается остаток целевого финансирования, учитываемого на счете 86 «Целевое финансирование».</t>
        </r>
      </text>
    </comment>
    <comment ref="C70" authorId="1">
      <text>
        <r>
          <rPr>
            <sz val="11"/>
            <color indexed="81"/>
            <rFont val="Times New Roman"/>
            <family val="1"/>
            <charset val="204"/>
          </rPr>
          <t>В разделе IV «Долгосрочные обязательства» приводится информация о долгосрочных обязательствах организации, погашение которых ожидается более чем через 12 месяцев после отчетной даты.</t>
        </r>
      </text>
    </comment>
    <comment ref="U71" authorId="1">
      <text>
        <r>
          <rPr>
            <sz val="11"/>
            <color indexed="81"/>
            <rFont val="Times New Roman"/>
            <family val="1"/>
            <charset val="204"/>
          </rPr>
          <t>По статье «Долгосрочные кредиты и займы» (строка 510) показываются обязательства по погашению долгосрочных кредитов и займов (за исключением процентов по ним), учитываемые на счете 67 «Расчеты по долгосрочным кредитам и займам».</t>
        </r>
      </text>
    </comment>
    <comment ref="U72" authorId="1">
      <text>
        <r>
          <rPr>
            <sz val="11"/>
            <color indexed="81"/>
            <rFont val="Times New Roman"/>
            <family val="1"/>
            <charset val="204"/>
          </rPr>
          <t>По статье «Долгосрочные обязательства по лизинговым платежам» (строка 520) показываются долгосрочные обязательства по лизинговым платежам, учитываемые на счете 76 «Расчеты с разными дебиторами и кредиторами».</t>
        </r>
      </text>
    </comment>
    <comment ref="U73" authorId="1">
      <text>
        <r>
          <rPr>
            <sz val="10.5"/>
            <color indexed="81"/>
            <rFont val="Times New Roman"/>
            <family val="1"/>
            <charset val="204"/>
          </rPr>
          <t>По статье «Отложенные налоговые обязательства» (строка 530) показывается сальдо по счету 65 «Отложенные налоговые обязательства».</t>
        </r>
      </text>
    </comment>
    <comment ref="U74" authorId="1">
      <text>
        <r>
          <rPr>
            <sz val="11"/>
            <color indexed="81"/>
            <rFont val="Times New Roman"/>
            <family val="1"/>
            <charset val="204"/>
          </rPr>
          <t>По статье «Доходы будущих периодов» (строка 540) показываются суммы доходов будущих периодов, учитываемые на счете 98 «Доходы будущих периодов» и подлежащие отнесению на доходы отчетного периода более чем через 12 месяцев после отчетной даты.</t>
        </r>
      </text>
    </comment>
    <comment ref="U75" authorId="1">
      <text>
        <r>
          <rPr>
            <sz val="11"/>
            <color indexed="81"/>
            <rFont val="Times New Roman"/>
            <family val="1"/>
            <charset val="204"/>
          </rPr>
          <t>По статье «Резервы предстоящих платежей» (строка 550) показываются суммы резервов предстоящих платежей, учитываемые на счете 96 «Резервы предстоящих платежей» и подлежащие использованию более чем через 12 месяцев после отчетной даты.</t>
        </r>
      </text>
    </comment>
    <comment ref="U76" authorId="1">
      <text>
        <r>
          <rPr>
            <sz val="10.5"/>
            <color indexed="81"/>
            <rFont val="Times New Roman"/>
            <family val="1"/>
            <charset val="204"/>
          </rPr>
          <t>По статье «Прочие долгосрочные обязательства» (строка 560) показываются прочие долгосрочные обязательства, учитываемые на счетах учета расчетов, не показанные по строкам 510-550.</t>
        </r>
      </text>
    </comment>
    <comment ref="C78" authorId="1">
      <text>
        <r>
          <rPr>
            <sz val="11"/>
            <color indexed="81"/>
            <rFont val="Times New Roman"/>
            <family val="1"/>
            <charset val="204"/>
          </rPr>
          <t>В разделе V «Краткосрочные обязательства» приводится информация о краткосрочных обязательствах организации, погашение которых ожидается в течение 12 месяцев после отчетной даты.</t>
        </r>
      </text>
    </comment>
    <comment ref="U79" authorId="1">
      <text>
        <r>
          <rPr>
            <sz val="11"/>
            <color indexed="81"/>
            <rFont val="Times New Roman"/>
            <family val="1"/>
            <charset val="204"/>
          </rPr>
          <t>По статье «Краткосрочные кредиты и займы» (строка 610) показываются обязательства по погашению краткосрочных кредитов и займов (за исключением процентов по ним), учитываемые на счете 66 «Расчеты по краткосрочным кредитам и займам».</t>
        </r>
      </text>
    </comment>
    <comment ref="U80" authorId="1">
      <text>
        <r>
          <rPr>
            <sz val="11"/>
            <color indexed="81"/>
            <rFont val="Times New Roman"/>
            <family val="1"/>
            <charset val="204"/>
          </rPr>
          <t>По статье «Краткосрочная часть долгосрочных обязательств» (строка 620) 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краткосрочной кредиторской задолженности, показанной по статье «Краткосрочная кредиторская задолженность» (строка 630).</t>
        </r>
      </text>
    </comment>
    <comment ref="U81" authorId="1">
      <text>
        <r>
          <rPr>
            <sz val="11"/>
            <color indexed="81"/>
            <rFont val="Times New Roman"/>
            <family val="1"/>
            <charset val="204"/>
          </rPr>
          <t>По статье «Краткосрочная кредиторская задолженность» (строка 630) показывается задолженность другим лицам, погашение которой ожидается в течение 12 месяцев после отчетной даты.</t>
        </r>
      </text>
    </comment>
    <comment ref="U83" authorId="1">
      <text>
        <r>
          <rPr>
            <sz val="11"/>
            <color indexed="81"/>
            <rFont val="Times New Roman"/>
            <family val="1"/>
            <charset val="204"/>
          </rPr>
          <t>По строке 631 «поставщикам, подрядчикам, исполнителям» показывается кредиторская задолженность поставщикам, подрядчикам, исполнителям, учитываемая на счете 60 «Расчеты с поставщиками и подрядчиками».</t>
        </r>
      </text>
    </comment>
    <comment ref="U84" authorId="1">
      <text>
        <r>
          <rPr>
            <sz val="11"/>
            <color indexed="81"/>
            <rFont val="Times New Roman"/>
            <family val="1"/>
            <charset val="204"/>
          </rPr>
          <t>По строке 632 «по авансам полученным» показываются суммы полученных от заказчиков, покупателей авансов, предварительной оплаты, учитываемые на счете 62 «Расчеты с покупателями и заказчиками».</t>
        </r>
      </text>
    </comment>
    <comment ref="U85" authorId="1">
      <text>
        <r>
          <rPr>
            <sz val="11"/>
            <color indexed="81"/>
            <rFont val="Times New Roman"/>
            <family val="1"/>
            <charset val="204"/>
          </rPr>
          <t>По строке 633 «по налогам и сборам» показывается кредиторская задолженность по налогам и сборам, учитываемая на счете 68 «Расчеты по налогам и сборам».</t>
        </r>
      </text>
    </comment>
    <comment ref="U86" authorId="1">
      <text>
        <r>
          <rPr>
            <sz val="11"/>
            <color indexed="81"/>
            <rFont val="Times New Roman"/>
            <family val="1"/>
            <charset val="204"/>
          </rPr>
          <t>По строке 634 «по социальному страхованию и обеспечению» показывается кредиторская задолженность по социальному страхованию и обеспечению, учитываемая на счете 69 «Расчеты по социальному страхованию и обеспечению».</t>
        </r>
      </text>
    </comment>
    <comment ref="U87" authorId="1">
      <text>
        <r>
          <rPr>
            <sz val="11"/>
            <color indexed="81"/>
            <rFont val="Times New Roman"/>
            <family val="1"/>
            <charset val="204"/>
          </rPr>
          <t>По строке 635 «по оплате труда» показывается кредиторская задолженность перед работниками по оплате труда, учитываемая на счете 70 «Расчеты 
с персоналом по оплате труда».</t>
        </r>
      </text>
    </comment>
    <comment ref="U88" authorId="1">
      <text>
        <r>
          <rPr>
            <sz val="11"/>
            <color indexed="81"/>
            <rFont val="Times New Roman"/>
            <family val="1"/>
            <charset val="204"/>
          </rPr>
          <t>По строке 636 «по лизинговым платежам» показывается кредиторская задолженность по лизинговым платежам, учитываемая на счете 76 «Расчеты с разными дебиторами и кредиторами».</t>
        </r>
      </text>
    </comment>
    <comment ref="U89" authorId="1">
      <text>
        <r>
          <rPr>
            <sz val="11"/>
            <color indexed="81"/>
            <rFont val="Times New Roman"/>
            <family val="1"/>
            <charset val="204"/>
          </rPr>
          <t>По строке 637 «собственнику имущества (учредителям, участникам)» показывается кредиторская задолженность перед собственником имущества (учредителями, участниками) по выплате дивидендов и других доходов от участия в уставном фонде организации, учитываемая на счетах 75 «Расчеты с учредителями», 70 «Расчеты 
с персоналом по оплате труда».</t>
        </r>
      </text>
    </comment>
    <comment ref="U90" authorId="1">
      <text>
        <r>
          <rPr>
            <sz val="11"/>
            <color indexed="81"/>
            <rFont val="Times New Roman"/>
            <family val="1"/>
            <charset val="204"/>
          </rPr>
          <t>По строке 638 «прочим кредиторам» показывается прочая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не показанная по строкам 631-637, в том числе кредиторская задолженность перед работниками, учитываемая на счетах 71 «Расчеты с подотчетными лицами», 73 «Расчеты с персоналом по прочим операциям», кредиторская задолженность по погашению процентов по кредитам и займам, учитываемая на счетах 66 «Расчеты 
по краткосрочным кредитам и займам», 67 «Расчеты по долгосрочным кредитам и займам».</t>
        </r>
      </text>
    </comment>
    <comment ref="U91" authorId="1">
      <text>
        <r>
          <rPr>
            <sz val="11"/>
            <color indexed="81"/>
            <rFont val="Times New Roman"/>
            <family val="1"/>
            <charset val="204"/>
          </rPr>
          <t>По статье «Обязательства, предназначенные для реализации» (строка 640) 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t>
        </r>
      </text>
    </comment>
    <comment ref="U92" authorId="1">
      <text>
        <r>
          <rPr>
            <sz val="11"/>
            <color indexed="81"/>
            <rFont val="Times New Roman"/>
            <family val="1"/>
            <charset val="204"/>
          </rPr>
          <t>По статье «Доходы будущих периодов» (строка 650) показываются суммы доходов будущих периодов, учитываемые на счете 98 «Доходы будущих периодов» и подлежащие отнесению на доходы отчетного периода в течение 12 месяцев после отчетной даты.</t>
        </r>
      </text>
    </comment>
    <comment ref="U93" authorId="1">
      <text>
        <r>
          <rPr>
            <sz val="11"/>
            <color indexed="81"/>
            <rFont val="Times New Roman"/>
            <family val="1"/>
            <charset val="204"/>
          </rPr>
          <t>По статье «Резервы предстоящих платежей» (строка 660) показываются суммы резервов предстоящих платежей, учитываемые на счете 96 «Резервы предстоящих платежей» 
и подлежащие использованию в течение 12 месяцев после отчетной даты.</t>
        </r>
      </text>
    </comment>
    <comment ref="U94" authorId="1">
      <text>
        <r>
          <rPr>
            <sz val="11"/>
            <color indexed="81"/>
            <rFont val="Times New Roman"/>
            <family val="1"/>
            <charset val="204"/>
          </rPr>
          <t>По статье «Прочие краткосрочные обязательства» (строка 670) показываются краткосрочные обязательства организации, не показанные по строкам 610-660.</t>
        </r>
      </text>
    </comment>
  </commentList>
</comments>
</file>

<file path=xl/comments2.xml><?xml version="1.0" encoding="utf-8"?>
<comments xmlns="http://schemas.openxmlformats.org/spreadsheetml/2006/main">
  <authors>
    <author xml:space="preserve">bondar </author>
  </authors>
  <commentList>
    <comment ref="J18" authorId="0">
      <text>
        <r>
          <rPr>
            <sz val="11"/>
            <color indexed="81"/>
            <rFont val="Times New Roman"/>
            <family val="1"/>
            <charset val="204"/>
          </rPr>
          <t>В графе 3 «За ________ 20__ года» показываются данные за отчетный период, 
в графе 4 «За ________ 20__ года» - данные за период предыдущего года, аналогичный отчетному периоду.</t>
        </r>
      </text>
    </comment>
    <comment ref="V19" authorId="0">
      <text>
        <r>
          <rPr>
            <sz val="11"/>
            <color indexed="81"/>
            <rFont val="Times New Roman"/>
            <family val="1"/>
            <charset val="204"/>
          </rPr>
          <t>По статье «Выручка от реализации продукции, товаров, работ, услуг» (строка 010) показывается выручка от реализации продукции, товаров, работ, услуг, учитываемая по кредиту счета 90 «Доходы и расходы по текущей деятельности», за вычетом скидок (премий, бонусов), предоставленных покупателю (заказчику) к цене (стоимости), указанной в договоре, стоимости возвращенной продукции, товаров, а также налогов и сборов, исчисляемых из выручки от реализации продукции, товаров, работ, услуг.</t>
        </r>
      </text>
    </comment>
    <comment ref="V20" authorId="0">
      <text>
        <r>
          <rPr>
            <sz val="10.5"/>
            <color indexed="81"/>
            <rFont val="Times New Roman"/>
            <family val="1"/>
            <charset val="204"/>
          </rPr>
          <t>По статье «Себестоимость реализованной продукции, товаров, работ, услуг» (строка 020) показывается:
  организацией, осуществляющей промышленную и иную производственную деятельность, - себестоимость реализованной продукции, работ, услуг, выручка от реализации которых показана по статье «Выручка от реализации продукции, товаров, работ, услуг» (строка 010), без сумм управленческих расходов и расходов на реализацию;
  организацией, осуществляющей торговую, торгово-производственную деятельность, - стоимость приобретения реализованных товаров (в ценах приобретения или в розничных ценах, за исключением сумм реализованных торговых наценок (скидок, надбавок), налогов, включаемых в цену товаров), выручка от реализации которых показана по статье «Выручка от реализации продукции, товаров, работ, услуг» (строка 010);
  организацией - профессиональным участником рынка ценных бумаг - стоимость приобретения реализованных ценных бумаг, выручка от реализации которых показана по статье «Выручка от реализации продукции, товаров, работ, услуг» (строка 010).</t>
        </r>
      </text>
    </comment>
    <comment ref="V22" authorId="0">
      <text>
        <r>
          <rPr>
            <sz val="10.5"/>
            <color indexed="81"/>
            <rFont val="Times New Roman"/>
            <family val="1"/>
            <charset val="204"/>
          </rPr>
          <t>По статье «Управленческие расходы» (строка 040) показываются:
  организацией, осуществляющей промышленную 
и иную производственную деятельность, - затраты, учитываемые на счете 26 «Общехозяйственные затраты», а также условно-постоянная часть затрат, учитываемых на счете 25 «Общепроизводственные затраты», списываемые при определении финансовых результатов непосредственно в дебет счета 90 «Доходы и расходы по текущей деятельности»;
  организацией, осуществляющей торговую, 
торгово-производственную деятельность, - расходы, связанные с управлением данной организацией, учитываемые на счете 44 «Расходы на реализацию»;
  организацией - профессиональным участником рынка ценных бумаг - расходы на осуществление 
ее текущей деятельности.</t>
        </r>
      </text>
    </comment>
    <comment ref="V23" authorId="0">
      <text>
        <r>
          <rPr>
            <sz val="10.5"/>
            <color indexed="81"/>
            <rFont val="Times New Roman"/>
            <family val="1"/>
            <charset val="204"/>
          </rPr>
          <t>По статье «Расходы на реализацию» (строка 050) показываются:
  организацией, осуществляющей промышленную и иную производственную деятельность, - расходы на реализацию, учитываемые на счете 44 «Расходы на реализацию» и относящиеся к реализованной продукции, выполненным работам, оказанным услугам;
  организацией, осуществляющей торговую, торгово-производственную деятельность, - расходы на реализацию, учитываемые на счете 44 «Расходы на реализацию» (за вычетом расходов, связанных с управлением данной организацией) и относящиеся к реализованным товарам.</t>
        </r>
      </text>
    </comment>
    <comment ref="V25" authorId="0">
      <text>
        <r>
          <rPr>
            <sz val="10.5"/>
            <color indexed="81"/>
            <rFont val="Times New Roman"/>
            <family val="1"/>
            <charset val="204"/>
          </rPr>
          <t>По статье «Прочие доходы по текущей деятельности» (строка 070) показываются прочие доходы по текущей деятельности, учитываемые на счете 90 «Доходы и расходы по текущей деятельности», за вычетом налогов и сборов, исчисляемых от прочих доходов по текущей деятельности.</t>
        </r>
      </text>
    </comment>
    <comment ref="V26" authorId="0">
      <text>
        <r>
          <rPr>
            <sz val="10.5"/>
            <color indexed="81"/>
            <rFont val="Times New Roman"/>
            <family val="1"/>
            <charset val="204"/>
          </rPr>
          <t>По статье «Прочие расходы по текущей деятельности» (строка 080) показываются прочие расходы по текущей деятельности, учитываемые на счете 90 «Доходы и расходы по текущей деятельности».</t>
        </r>
      </text>
    </comment>
    <comment ref="V28" authorId="0">
      <text>
        <r>
          <rPr>
            <sz val="10.5"/>
            <color indexed="81"/>
            <rFont val="Times New Roman"/>
            <family val="1"/>
            <charset val="204"/>
          </rPr>
          <t>По статье «Доходы по инвестиционной деятельности» (строка 100) показываются доходы по инвестиционной деятельности, учитываемые по кредиту счета 91 «Прочие доходы и расходы», в том числе доходы от выбытия основных средств, нематериальных активов и других долгосрочных активов (строка 101), доходы от участия в уставном капитале других организаций (строка 102), проценты, причитающиеся к получению (строка 103), прочие доходы по инвестиционной деятельности 
(строка 104), за вычетом налогов и сборов, исчисляемых от доходов по инвестиционной деятельности.</t>
        </r>
      </text>
    </comment>
    <comment ref="V34" authorId="0">
      <text>
        <r>
          <rPr>
            <sz val="10.5"/>
            <color indexed="81"/>
            <rFont val="Times New Roman"/>
            <family val="1"/>
            <charset val="204"/>
          </rPr>
          <t>По статье «Расходы по инвестиционной деятельности» (строка 110) показываются расходы по инвестиционной деятельности, учитываемые по дебету счета 91 «Прочие доходы и расходы», в том числе расходы от выбытия основных средств, нематериальных активов и других долгосрочных активов (строка 111), прочие расходы 
по инвестиционной деятельности (строка 112).</t>
        </r>
      </text>
    </comment>
    <comment ref="V38" authorId="0">
      <text>
        <r>
          <rPr>
            <sz val="10.5"/>
            <color indexed="81"/>
            <rFont val="Times New Roman"/>
            <family val="1"/>
            <charset val="204"/>
          </rPr>
          <t>По статье «Доходы по финансовой деятельности» (строка 120) показываются доходы по финансовой деятельности организации, учитываемые по кредиту счета 91 «Прочие доходы и расходы», в том числе курсовые разницы, возникающие от пересчета активов и обязательств, выраженных в иностранной валюте (строка 121), прочие доходы по финансовой деятельности (строка 122), за вычетом налогов и сборов, исчисляемых от доходов по финансовой деятельности.</t>
        </r>
      </text>
    </comment>
    <comment ref="V42" authorId="0">
      <text>
        <r>
          <rPr>
            <sz val="10.5"/>
            <color indexed="81"/>
            <rFont val="Times New Roman"/>
            <family val="1"/>
            <charset val="204"/>
          </rPr>
          <t>По статье «Расходы по финансовой деятельности» (строка 130) показываются расходы по финансовой деятельности, учитываемые по дебету счета 91 «Прочие доходы и расходы», в том числе проценты, подлежащие к уплате за пользование организацией кредитами, займами (строка 131), курсовые разницы, возникающие от пересчета активов и обязательств, выраженных в иностранной валюте (строка 132), прочие расходы по финансовой деятельности (строка 133).</t>
        </r>
      </text>
    </comment>
    <comment ref="V47" authorId="0">
      <text>
        <r>
          <rPr>
            <sz val="10.5"/>
            <color indexed="81"/>
            <rFont val="Times New Roman"/>
            <family val="1"/>
            <charset val="204"/>
          </rPr>
          <t>По статье «Иные доходы и расходы» (строка 140) показываются иные доходы организации, учитываемые по кредиту счета 91 «Прочие доходы и расходы», не показанные по статьям «Доходы по инвестиционной деятельности» (строка 100), «Доходы по финансовой деятельности» (строка 120), за вычетом иных расходов, учитываемых по дебету счета 91 «Прочие доходы и расходы», не показанных по статьям «Расходы по инвестиционной деятельности» (строка 110), «Расходы по финансовой деятельности» (строка 130).</t>
        </r>
      </text>
    </comment>
    <comment ref="V50" authorId="0">
      <text>
        <r>
          <rPr>
            <sz val="10.5"/>
            <color indexed="81"/>
            <rFont val="Times New Roman"/>
            <family val="1"/>
            <charset val="204"/>
          </rPr>
          <t>По статье «Налог на прибыль» (строка 170) показывается сумма налога на прибыль, исчисляемого из прибыли (дохода) организации за отчетный период в соответствии с налоговым законодательством, отражаемая в бухгалтерском учете по дебету счета 99 «Прибыли и убытки» и кредиту счета 68 «Расчеты по налогам и сборам».</t>
        </r>
      </text>
    </comment>
    <comment ref="V51" authorId="0">
      <text>
        <r>
          <rPr>
            <sz val="11"/>
            <color indexed="81"/>
            <rFont val="Times New Roman"/>
            <family val="1"/>
            <charset val="204"/>
          </rPr>
          <t>По статье «Изменение отложенных налоговых активов» (строка 180) показывается сумма изменения отложенных налоговых активов за отчетный период, определяемая как разница между оборотами по дебету и кредиту счета 09 «Отложенные налоговые активы» 
за отчетный период.</t>
        </r>
      </text>
    </comment>
    <comment ref="V52" authorId="0">
      <text>
        <r>
          <rPr>
            <sz val="11"/>
            <color indexed="81"/>
            <rFont val="Times New Roman"/>
            <family val="1"/>
            <charset val="204"/>
          </rPr>
          <t>По статье «Изменение отложенных налоговых обязательств» (строка 190) показывается сумма изменения отложенных налоговых обязательств за отчетный период, определяемая как разница между оборотами по дебету и кредиту счета 65 «Отложенные налоговые обязательства» за отчетный период.</t>
        </r>
      </text>
    </comment>
    <comment ref="V53" authorId="0">
      <text>
        <r>
          <rPr>
            <sz val="11"/>
            <color indexed="81"/>
            <rFont val="Times New Roman"/>
            <family val="1"/>
            <charset val="204"/>
          </rPr>
          <t>По статье «Прочие налоги и сборы, исчисляемые из прибыли (дохода)» (строка 200) показывается сумма налогов (кроме налога на прибыль) и сборов, исчисляемых из прибыли (дохода) организации за отчетный период в соответствии с налоговым законодательством, отражаемая в бухгалтерском учете по дебету счета 99 «Прибыли и убытки» и кредиту счета 68 «Расчеты по налогам и сборам».</t>
        </r>
      </text>
    </comment>
    <comment ref="V55" authorId="0">
      <text>
        <r>
          <rPr>
            <sz val="10.5"/>
            <color indexed="81"/>
            <rFont val="Times New Roman"/>
            <family val="1"/>
            <charset val="204"/>
          </rPr>
          <t>По статье «Результат от переоценки долгосрочных активов, не включаемый в чистую прибыль (убыток)» (строка 220) показывается сумма изменения стоимости основных средств, нематериальных активов и других долгосрочных активов за отчетный период в результате переоценки, проводимой в соответствии с законодательством, учитываемая на счете 83 «Добавочный капитал».</t>
        </r>
      </text>
    </comment>
    <comment ref="V56" authorId="0">
      <text>
        <r>
          <rPr>
            <sz val="10.5"/>
            <color indexed="81"/>
            <rFont val="Times New Roman"/>
            <family val="1"/>
            <charset val="204"/>
          </rPr>
          <t>По статье «Результат от прочих операций, 
не включаемый в чистую прибыль (убыток)» (строка 230) показывается результат от операций, не включаемый в чистую прибыль (убыток) за отчетный период, за исключением показанного по статье «Результат от переоценки долгосрочных активов, не включаемый 
в чистую прибыль (убыток)» (строка 220).</t>
        </r>
      </text>
    </comment>
    <comment ref="V58" authorId="0">
      <text>
        <r>
          <rPr>
            <sz val="10.5"/>
            <color indexed="81"/>
            <rFont val="Times New Roman"/>
            <family val="1"/>
            <charset val="204"/>
          </rPr>
          <t>По статье «Базовая прибыль (убыток) на акцию» (строка 250) показывается сумма базовой прибыли (убытка) 
на акцию, рассчитанная в соответствии с законодательством.</t>
        </r>
      </text>
    </comment>
    <comment ref="V59" authorId="0">
      <text>
        <r>
          <rPr>
            <sz val="10.5"/>
            <color indexed="81"/>
            <rFont val="Times New Roman"/>
            <family val="1"/>
            <charset val="204"/>
          </rPr>
          <t>По статье «Разводненная прибыль (убыток) на акцию» (строка 260) показывается сумма разводненной прибыли (убытка) на акцию, рассчитанная в соответствии 
с законодательством.</t>
        </r>
      </text>
    </comment>
  </commentList>
</comments>
</file>

<file path=xl/sharedStrings.xml><?xml version="1.0" encoding="utf-8"?>
<sst xmlns="http://schemas.openxmlformats.org/spreadsheetml/2006/main" count="253" uniqueCount="197">
  <si>
    <t>БУХГАЛТЕРСКИЙ БАЛАНС</t>
  </si>
  <si>
    <t>Организация</t>
  </si>
  <si>
    <t>Учетный номер плательщика</t>
  </si>
  <si>
    <t>Вид экономической деятельности</t>
  </si>
  <si>
    <t>Организационно-правовая форма</t>
  </si>
  <si>
    <t>Орган управления</t>
  </si>
  <si>
    <t>Единица измерения</t>
  </si>
  <si>
    <t>Адрес</t>
  </si>
  <si>
    <t>Дата утверждения</t>
  </si>
  <si>
    <t>Дата отправки</t>
  </si>
  <si>
    <t>Дата принятия</t>
  </si>
  <si>
    <t>Активы</t>
  </si>
  <si>
    <t>Код строки</t>
  </si>
  <si>
    <t>I. ДОЛГОСРОЧНЫЕ АКТИВЫ</t>
  </si>
  <si>
    <t>Основные средства</t>
  </si>
  <si>
    <t>Нематериальные активы</t>
  </si>
  <si>
    <t>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</si>
  <si>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</si>
  <si>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</si>
  <si>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</si>
  <si>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</si>
  <si>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</si>
  <si>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ИТОГО по разделу I</t>
  </si>
  <si>
    <t>II. КРАТКОСРОЧНЫЕ АКТИВЫ</t>
  </si>
  <si>
    <t>Запасы</t>
  </si>
  <si>
    <t>Долгосрочные активы, предназначенные для реализации</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</si>
  <si>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</si>
  <si>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</si>
  <si>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</si>
  <si>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</si>
  <si>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их эквиваленты</t>
  </si>
  <si>
    <t>Прочие краткосрочные активы</t>
  </si>
  <si>
    <t>ИТОГО по разделу II</t>
  </si>
  <si>
    <t>БАЛАНС</t>
  </si>
  <si>
    <t>Собственный капитал и обязательства</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</si>
  <si>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</si>
  <si>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</si>
  <si>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</si>
  <si>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</si>
  <si>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</si>
  <si>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</si>
  <si>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Нераспределенная прибыль (непокрытый убыток)</t>
  </si>
  <si>
    <t>Чистая прибыль (убыток) отчетного периода</t>
  </si>
  <si>
    <t>Целевое финансирование</t>
  </si>
  <si>
    <t>ИТОГО по разделу III</t>
  </si>
  <si>
    <t>IV. 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</si>
  <si>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</si>
  <si>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</si>
  <si>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</si>
  <si>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</si>
  <si>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</si>
  <si>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</si>
  <si>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ИТОГО по разделу IV</t>
  </si>
  <si>
    <t>V. КРАТКОСРОЧНЫЕ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</si>
  <si>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</si>
  <si>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</si>
  <si>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</si>
  <si>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Обязательства, предназначенные для реализации</t>
  </si>
  <si>
    <t>Прочие краткосрочные обязательства</t>
  </si>
  <si>
    <t>ИТОГО по разделу V</t>
  </si>
  <si>
    <t>(инициалы, фамилия)</t>
  </si>
  <si>
    <t>Приложение 1
к постановлению 
Министерства финансов 
Республики Беларусь
31.10.2011 № 111</t>
  </si>
  <si>
    <t>На</t>
  </si>
  <si>
    <t>Руководитель</t>
  </si>
  <si>
    <t xml:space="preserve">Главный бухгалтер </t>
  </si>
  <si>
    <t>(подпись)</t>
  </si>
  <si>
    <t>           </t>
  </si>
  <si>
    <t>на</t>
  </si>
  <si>
    <t xml:space="preserve">        в том числе:</t>
  </si>
  <si>
    <t xml:space="preserve">    инвестиционная недвижимость</t>
  </si>
  <si>
    <t xml:space="preserve">    предметы финансовой аренды (лизинга)</t>
  </si>
  <si>
    <t xml:space="preserve">    прочие доходные вложения в материальные активы</t>
  </si>
  <si>
    <t xml:space="preserve">    животные на выращивании и откорме</t>
  </si>
  <si>
    <t xml:space="preserve">    материалы</t>
  </si>
  <si>
    <t xml:space="preserve">    незавершенное производство</t>
  </si>
  <si>
    <t xml:space="preserve">    готовая продукция и товары</t>
  </si>
  <si>
    <t xml:space="preserve">    товары отгруженные</t>
  </si>
  <si>
    <t xml:space="preserve">    прочие запасы</t>
  </si>
  <si>
    <t xml:space="preserve">    поставщикам, подрядчикам, исполнителям</t>
  </si>
  <si>
    <t xml:space="preserve">    по авансам полученным</t>
  </si>
  <si>
    <t xml:space="preserve">    по налогам и сборам</t>
  </si>
  <si>
    <t xml:space="preserve">    по социальному страхованию и обеспечению</t>
  </si>
  <si>
    <t xml:space="preserve">    по оплате труда</t>
  </si>
  <si>
    <t xml:space="preserve">    по лизинговым платежам</t>
  </si>
  <si>
    <t xml:space="preserve">    собственнику имущества (учредителям, участникам)</t>
  </si>
  <si>
    <t xml:space="preserve">    прочим кредиторам</t>
  </si>
  <si>
    <t>Приложение 2
к постановлению 
Министерства финансов 
Республики Беларусь
31.10.2011 № 111</t>
  </si>
  <si>
    <t>ОТЧЕТ
о прибылях и убытках</t>
  </si>
  <si>
    <t>за</t>
  </si>
  <si>
    <t>Наименование показателей</t>
  </si>
  <si>
    <t>За</t>
  </si>
  <si>
    <t>Выручка от реализации продукции, товаров, работ, услуг</t>
  </si>
  <si>
    <t>010</t>
  </si>
  <si>
    <t>Себестоимость реализованной продукции, товаров, 
работ, услуг</t>
  </si>
  <si>
    <t>020</t>
  </si>
  <si>
    <t>Валовая прибыль (010-020)</t>
  </si>
  <si>
    <t>030</t>
  </si>
  <si>
    <t>Управленческие расходы</t>
  </si>
  <si>
    <t>040</t>
  </si>
  <si>
    <t>Расходы на реализацию</t>
  </si>
  <si>
    <t>050</t>
  </si>
  <si>
    <t>Прибыль (убыток) от реализации продукции, товаров, работ, услуг (030-040-050)</t>
  </si>
  <si>
    <t>060</t>
  </si>
  <si>
    <t>Прочие доходы по текущей деятельности</t>
  </si>
  <si>
    <t>070</t>
  </si>
  <si>
    <t>Прочие расходы по текущей деятельности</t>
  </si>
  <si>
    <t>080</t>
  </si>
  <si>
    <t>Прибыль (убыток) от текущей деятельности 
(±060+070-080)</t>
  </si>
  <si>
    <t>090</t>
  </si>
  <si>
    <t>Доходы по инвестиционной деятельности</t>
  </si>
  <si>
    <t xml:space="preserve">    доходы от выбытия основных средств, нематериальных 
    активов и других долгосрочных активов</t>
  </si>
  <si>
    <t xml:space="preserve">    доходы от участия в уставном капитале других 
    организаций</t>
  </si>
  <si>
    <t xml:space="preserve">    проценты к получению</t>
  </si>
  <si>
    <t xml:space="preserve">    прочие доходы по инвестиционной деятельности</t>
  </si>
  <si>
    <t>Расходы по инвестиционной деятельности</t>
  </si>
  <si>
    <t xml:space="preserve">    расходы от выбытия основных средств, нематериальных
    активов и других долгосрочных активов</t>
  </si>
  <si>
    <t xml:space="preserve">    прочие расходы по инвестиционной деятельности</t>
  </si>
  <si>
    <t>Доходы по финансовой деятельности</t>
  </si>
  <si>
    <t xml:space="preserve">    курсовые разницы от пересчета активов и обязательств</t>
  </si>
  <si>
    <t xml:space="preserve">    прочие доходы по финансовой деятельности</t>
  </si>
  <si>
    <t>Расходы по финансовой деятельности</t>
  </si>
  <si>
    <t xml:space="preserve">    проценты к уплате</t>
  </si>
  <si>
    <t xml:space="preserve">    прочие расходы по финансовой деятельности</t>
  </si>
  <si>
    <t>Иные доходы и расходы</t>
  </si>
  <si>
    <t>Прибыль (убыток) от инвестиционной, финансовой 
и иной деятельности (100-110+120-130±140)</t>
  </si>
  <si>
    <t>Прибыль (убыток) до налогообложения (±090±150)</t>
  </si>
  <si>
    <t>Налог на прибыль</t>
  </si>
  <si>
    <t>Изменение отложенных налоговых активов</t>
  </si>
  <si>
    <t>Изменение отложенных налоговых обязательств</t>
  </si>
  <si>
    <t>Чистая прибыль (убыток) (±160-170±180±190-200)</t>
  </si>
  <si>
    <t>Результат от переоценки долгосрочных активов, 
не включаемый в чистую прибыль (убыток)</t>
  </si>
  <si>
    <t>Совокупная прибыль (убыток) (±210±220±230)</t>
  </si>
  <si>
    <t>На </t>
  </si>
  <si>
    <t>-</t>
  </si>
  <si>
    <t>01 ,02</t>
  </si>
  <si>
    <t>04, 05</t>
  </si>
  <si>
    <t>03, 02</t>
  </si>
  <si>
    <t>08, 07</t>
  </si>
  <si>
    <t>06</t>
  </si>
  <si>
    <t>09</t>
  </si>
  <si>
    <t>60, 62, 76</t>
  </si>
  <si>
    <t>63</t>
  </si>
  <si>
    <t>97</t>
  </si>
  <si>
    <t>10, 15, 16</t>
  </si>
  <si>
    <t>11</t>
  </si>
  <si>
    <t>20, 21, 23, 29</t>
  </si>
  <si>
    <t>42</t>
  </si>
  <si>
    <t>43, 41, 44</t>
  </si>
  <si>
    <t>45</t>
  </si>
  <si>
    <t>47</t>
  </si>
  <si>
    <t>18</t>
  </si>
  <si>
    <t>58</t>
  </si>
  <si>
    <t>59</t>
  </si>
  <si>
    <t>50, 51, 52, 55, 57, 58</t>
  </si>
  <si>
    <t>94</t>
  </si>
  <si>
    <t>80</t>
  </si>
  <si>
    <t>75 (75-1)</t>
  </si>
  <si>
    <t>81</t>
  </si>
  <si>
    <t>82</t>
  </si>
  <si>
    <t>83</t>
  </si>
  <si>
    <t>84</t>
  </si>
  <si>
    <t>99</t>
  </si>
  <si>
    <t>86</t>
  </si>
  <si>
    <t>67</t>
  </si>
  <si>
    <t>76</t>
  </si>
  <si>
    <t>65</t>
  </si>
  <si>
    <t>98</t>
  </si>
  <si>
    <t>96</t>
  </si>
  <si>
    <t>66</t>
  </si>
  <si>
    <t>60</t>
  </si>
  <si>
    <t>62</t>
  </si>
  <si>
    <t>68</t>
  </si>
  <si>
    <t>69</t>
  </si>
  <si>
    <t>70</t>
  </si>
  <si>
    <t>75, 70</t>
  </si>
  <si>
    <t>71, 73, 66, 67</t>
  </si>
  <si>
    <t>90</t>
  </si>
  <si>
    <t>26, 25, 44</t>
  </si>
  <si>
    <t>44</t>
  </si>
  <si>
    <t>91</t>
  </si>
  <si>
    <t>Результат от прочих операций, не включаемый 
в чистую прибыль (убыток)</t>
  </si>
  <si>
    <t xml:space="preserve"> </t>
  </si>
  <si>
    <t>открытое акционерное общество "Гомельстройматериалы"</t>
  </si>
  <si>
    <t>Минстройархитектуры</t>
  </si>
  <si>
    <t>246010, Гомельская обл., г.Гомель, ул.Могилевская,14</t>
  </si>
  <si>
    <t>январь</t>
  </si>
  <si>
    <t>В.В.Вегеро</t>
  </si>
  <si>
    <t>декабрь</t>
  </si>
  <si>
    <t>Прочие платежи, исчисляемые из прибыли (дохода)</t>
  </si>
  <si>
    <t>тыс.руб.</t>
  </si>
  <si>
    <t>31.12.2016г.</t>
  </si>
  <si>
    <t>С.Ф.Жеромский</t>
  </si>
  <si>
    <t>Базовая прибыль (убыток) на акцию, руб</t>
  </si>
  <si>
    <t>Разводненная прибыль (убыток) на акцию, руб.</t>
  </si>
  <si>
    <t>производство прочих неметаллических минеральных продуктов, не включенных в другие группировки +В477</t>
  </si>
  <si>
    <t>31.12.2017г.</t>
  </si>
  <si>
    <t>Производство прочих неметаллических минеральных продуктов, не включенных в другие группировки +В477</t>
  </si>
</sst>
</file>

<file path=xl/styles.xml><?xml version="1.0" encoding="utf-8"?>
<styleSheet xmlns="http://schemas.openxmlformats.org/spreadsheetml/2006/main">
  <numFmts count="12">
    <numFmt numFmtId="164" formatCode="_-* #,##0.00&quot;р.&quot;_-;\-* #,##0.00&quot;р.&quot;_-;_-* &quot;-&quot;??&quot;р.&quot;_-;_-@_-"/>
    <numFmt numFmtId="165" formatCode="#,##0.0"/>
    <numFmt numFmtId="166" formatCode="[$-F800]dddd\,\ mmmm\ dd\,\ yyyy"/>
    <numFmt numFmtId="167" formatCode="_(* #,##0_);\(* \-#,##0\);_(* &quot;-&quot;??_);_(@_)"/>
    <numFmt numFmtId="168" formatCode="_(#,##0_);\(\-#,##0\);_(* &quot;-&quot;??_);_(@_)"/>
    <numFmt numFmtId="169" formatCode="_(#,##0_);\(#,##0\);_(* &quot;-&quot;??_);_(@_)"/>
    <numFmt numFmtId="170" formatCode="[$-FC19]d\ mmmm\ yyyy\ &quot;года&quot;"/>
    <numFmt numFmtId="171" formatCode="[$-FC19]d\ mmmm"/>
    <numFmt numFmtId="172" formatCode="[$-FC19]\ yyyy\ &quot;года&quot;"/>
    <numFmt numFmtId="173" formatCode="mmmm"/>
    <numFmt numFmtId="174" formatCode="\(#,##0\);\(#,##0\);_(* &quot;-&quot;??_);_(@_)"/>
    <numFmt numFmtId="175" formatCode="00"/>
  </numFmts>
  <fonts count="24">
    <font>
      <sz val="11"/>
      <name val="Times New Roman"/>
      <charset val="204"/>
    </font>
    <font>
      <sz val="11"/>
      <name val="Times New Roman"/>
      <charset val="204"/>
    </font>
    <font>
      <i/>
      <sz val="11"/>
      <name val="Times New Roman"/>
      <charset val="204"/>
    </font>
    <font>
      <sz val="11"/>
      <name val="Times New Roman"/>
      <charset val="204"/>
    </font>
    <font>
      <b/>
      <sz val="11"/>
      <color indexed="18"/>
      <name val="Times New Roman"/>
      <charset val="204"/>
    </font>
    <font>
      <sz val="11"/>
      <name val="Times New Roman"/>
      <charset val="204"/>
    </font>
    <font>
      <sz val="11"/>
      <name val="Times New Roman"/>
      <family val="1"/>
      <charset val="204"/>
    </font>
    <font>
      <i/>
      <sz val="9"/>
      <name val="Times New Roman"/>
      <family val="1"/>
      <charset val="204"/>
    </font>
    <font>
      <b/>
      <sz val="11"/>
      <name val="Times New Roman"/>
      <family val="1"/>
      <charset val="204"/>
    </font>
    <font>
      <sz val="12"/>
      <name val="Times New Roman"/>
      <charset val="204"/>
    </font>
    <font>
      <b/>
      <sz val="12"/>
      <name val="Times New Roman"/>
      <charset val="204"/>
    </font>
    <font>
      <b/>
      <sz val="12"/>
      <color indexed="10"/>
      <name val="Times New Roman"/>
      <family val="1"/>
      <charset val="204"/>
    </font>
    <font>
      <b/>
      <sz val="11"/>
      <color indexed="10"/>
      <name val="Times New Roman"/>
      <family val="1"/>
      <charset val="204"/>
    </font>
    <font>
      <sz val="10.5"/>
      <name val="Times New Roman"/>
      <charset val="204"/>
    </font>
    <font>
      <sz val="12"/>
      <name val="Times New Roman"/>
      <family val="1"/>
      <charset val="204"/>
    </font>
    <font>
      <sz val="11"/>
      <color indexed="81"/>
      <name val="Times New Roman"/>
      <family val="1"/>
      <charset val="204"/>
    </font>
    <font>
      <sz val="11"/>
      <color indexed="10"/>
      <name val="Times New Roman"/>
      <charset val="204"/>
    </font>
    <font>
      <b/>
      <sz val="11"/>
      <color indexed="48"/>
      <name val="Times New Roman"/>
      <family val="1"/>
      <charset val="204"/>
    </font>
    <font>
      <b/>
      <sz val="10.5"/>
      <color indexed="10"/>
      <name val="Times New Roman"/>
      <family val="1"/>
      <charset val="204"/>
    </font>
    <font>
      <sz val="10.5"/>
      <color indexed="81"/>
      <name val="Times New Roman"/>
      <family val="1"/>
      <charset val="204"/>
    </font>
    <font>
      <i/>
      <sz val="10.5"/>
      <name val="Times New Roman"/>
      <charset val="204"/>
    </font>
    <font>
      <u/>
      <sz val="10.5"/>
      <name val="Times New Roman"/>
      <family val="1"/>
      <charset val="204"/>
    </font>
    <font>
      <sz val="10.5"/>
      <name val="Times New Roman"/>
      <family val="1"/>
      <charset val="204"/>
    </font>
    <font>
      <sz val="11"/>
      <color theme="1"/>
      <name val="Times New Roman"/>
      <family val="1"/>
      <charset val="204"/>
    </font>
  </fonts>
  <fills count="7">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bottom style="thin">
        <color indexed="48"/>
      </bottom>
      <diagonal/>
    </border>
    <border>
      <left style="thin">
        <color indexed="48"/>
      </left>
      <right style="thin">
        <color indexed="48"/>
      </right>
      <top style="thin">
        <color indexed="48"/>
      </top>
      <bottom style="thin">
        <color indexed="64"/>
      </bottom>
      <diagonal/>
    </border>
    <border>
      <left style="thin">
        <color indexed="48"/>
      </left>
      <right style="thin">
        <color indexed="48"/>
      </right>
      <top style="thin">
        <color indexed="64"/>
      </top>
      <bottom style="thin">
        <color indexed="48"/>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48"/>
      </left>
      <right/>
      <top style="thin">
        <color indexed="48"/>
      </top>
      <bottom style="thin">
        <color indexed="48"/>
      </bottom>
      <diagonal/>
    </border>
    <border>
      <left/>
      <right style="thin">
        <color indexed="48"/>
      </right>
      <top style="thin">
        <color indexed="48"/>
      </top>
      <bottom style="thin">
        <color indexed="48"/>
      </bottom>
      <diagonal/>
    </border>
  </borders>
  <cellStyleXfs count="2">
    <xf numFmtId="0" fontId="0" fillId="0" borderId="0"/>
    <xf numFmtId="164" fontId="1" fillId="0" borderId="0" applyFont="0" applyFill="0" applyBorder="0" applyAlignment="0" applyProtection="0"/>
  </cellStyleXfs>
  <cellXfs count="240">
    <xf numFmtId="0" fontId="0" fillId="0" borderId="0" xfId="0"/>
    <xf numFmtId="0" fontId="1" fillId="2" borderId="0" xfId="0" applyFont="1" applyFill="1"/>
    <xf numFmtId="0" fontId="1" fillId="3" borderId="0" xfId="0" applyFont="1" applyFill="1"/>
    <xf numFmtId="0" fontId="1" fillId="3" borderId="0" xfId="0" applyFont="1" applyFill="1" applyAlignment="1">
      <alignment wrapText="1"/>
    </xf>
    <xf numFmtId="0" fontId="2" fillId="3" borderId="0" xfId="0" applyFont="1" applyFill="1" applyAlignment="1">
      <alignment wrapText="1"/>
    </xf>
    <xf numFmtId="0" fontId="3" fillId="3" borderId="0" xfId="0" applyFont="1" applyFill="1"/>
    <xf numFmtId="0" fontId="3" fillId="2" borderId="0" xfId="0" applyFont="1" applyFill="1"/>
    <xf numFmtId="0" fontId="3" fillId="3" borderId="0" xfId="0" applyFont="1" applyFill="1" applyAlignment="1">
      <alignment wrapText="1"/>
    </xf>
    <xf numFmtId="0" fontId="5" fillId="3" borderId="0" xfId="0" applyFont="1" applyFill="1"/>
    <xf numFmtId="0" fontId="5" fillId="2" borderId="0" xfId="0" applyFont="1" applyFill="1"/>
    <xf numFmtId="0" fontId="5" fillId="3" borderId="0" xfId="0" applyFont="1" applyFill="1" applyAlignment="1">
      <alignment wrapText="1"/>
    </xf>
    <xf numFmtId="165" fontId="5" fillId="2" borderId="0" xfId="0" applyNumberFormat="1" applyFont="1" applyFill="1" applyAlignment="1">
      <alignment horizontal="center"/>
    </xf>
    <xf numFmtId="0" fontId="5" fillId="3" borderId="1" xfId="0" applyFont="1" applyFill="1" applyBorder="1" applyAlignment="1">
      <alignment horizontal="center" wrapText="1"/>
    </xf>
    <xf numFmtId="3" fontId="5" fillId="2" borderId="0" xfId="0" applyNumberFormat="1" applyFont="1" applyFill="1"/>
    <xf numFmtId="0" fontId="5" fillId="3" borderId="2" xfId="0" applyFont="1" applyFill="1" applyBorder="1" applyAlignment="1">
      <alignment horizontal="center" wrapText="1"/>
    </xf>
    <xf numFmtId="0" fontId="5" fillId="3" borderId="3" xfId="0" applyFont="1" applyFill="1" applyBorder="1" applyAlignment="1">
      <alignment horizontal="center" wrapText="1"/>
    </xf>
    <xf numFmtId="0" fontId="5" fillId="3" borderId="0" xfId="0" applyFont="1" applyFill="1" applyAlignment="1">
      <alignment horizontal="center" wrapText="1"/>
    </xf>
    <xf numFmtId="0" fontId="6" fillId="3" borderId="0" xfId="0" applyFont="1" applyFill="1" applyAlignment="1">
      <alignment wrapText="1"/>
    </xf>
    <xf numFmtId="0" fontId="6" fillId="3" borderId="0" xfId="0" applyFont="1" applyFill="1" applyAlignment="1">
      <alignment horizontal="center" wrapText="1"/>
    </xf>
    <xf numFmtId="0" fontId="5" fillId="3" borderId="0" xfId="0" applyFont="1" applyFill="1" applyBorder="1" applyAlignment="1">
      <alignment wrapText="1"/>
    </xf>
    <xf numFmtId="0" fontId="5" fillId="3" borderId="0" xfId="0" applyFont="1" applyFill="1" applyBorder="1" applyAlignment="1">
      <alignment horizontal="left" wrapText="1"/>
    </xf>
    <xf numFmtId="0" fontId="5" fillId="3" borderId="0" xfId="0" applyFont="1" applyFill="1" applyBorder="1" applyAlignment="1">
      <alignment horizontal="center" wrapText="1"/>
    </xf>
    <xf numFmtId="3" fontId="5" fillId="3" borderId="0" xfId="0" applyNumberFormat="1" applyFont="1" applyFill="1" applyBorder="1" applyAlignment="1">
      <alignment horizontal="center" wrapText="1"/>
    </xf>
    <xf numFmtId="0" fontId="7" fillId="2" borderId="0" xfId="0" applyFont="1" applyFill="1" applyAlignment="1">
      <alignment vertical="top"/>
    </xf>
    <xf numFmtId="0" fontId="7" fillId="3" borderId="0" xfId="0" applyFont="1" applyFill="1" applyAlignment="1">
      <alignment vertical="top"/>
    </xf>
    <xf numFmtId="0" fontId="7" fillId="3" borderId="0" xfId="0" applyFont="1" applyFill="1" applyAlignment="1">
      <alignment horizontal="center" vertical="top" wrapText="1"/>
    </xf>
    <xf numFmtId="0" fontId="7" fillId="3" borderId="0" xfId="0" applyFont="1" applyFill="1" applyAlignment="1">
      <alignment vertical="top" wrapText="1"/>
    </xf>
    <xf numFmtId="0" fontId="6" fillId="3" borderId="0" xfId="0" applyFont="1" applyFill="1" applyAlignment="1">
      <alignment horizontal="right" wrapText="1"/>
    </xf>
    <xf numFmtId="0" fontId="9" fillId="3" borderId="0" xfId="0" applyFont="1" applyFill="1"/>
    <xf numFmtId="0" fontId="9" fillId="2" borderId="0" xfId="0" applyFont="1" applyFill="1"/>
    <xf numFmtId="0" fontId="5" fillId="4" borderId="2" xfId="0" applyFont="1" applyFill="1" applyBorder="1" applyAlignment="1">
      <alignment horizontal="center" wrapText="1"/>
    </xf>
    <xf numFmtId="0" fontId="5" fillId="4" borderId="4" xfId="0" applyFont="1" applyFill="1" applyBorder="1" applyAlignment="1">
      <alignment horizontal="right" vertical="top" wrapText="1"/>
    </xf>
    <xf numFmtId="168" fontId="11" fillId="2" borderId="0" xfId="0" applyNumberFormat="1" applyFont="1" applyFill="1"/>
    <xf numFmtId="0" fontId="12" fillId="2" borderId="0" xfId="0" applyFont="1" applyFill="1"/>
    <xf numFmtId="0" fontId="1" fillId="3" borderId="0" xfId="0" applyFont="1" applyFill="1" applyAlignment="1">
      <alignment horizontal="center" wrapText="1"/>
    </xf>
    <xf numFmtId="0" fontId="13" fillId="2" borderId="0" xfId="0" applyFont="1" applyFill="1"/>
    <xf numFmtId="0" fontId="13" fillId="3" borderId="0" xfId="0" applyFont="1" applyFill="1"/>
    <xf numFmtId="0" fontId="13" fillId="4" borderId="1" xfId="0" applyFont="1" applyFill="1" applyBorder="1" applyAlignment="1">
      <alignment horizontal="center" wrapText="1"/>
    </xf>
    <xf numFmtId="49" fontId="13" fillId="3" borderId="3" xfId="0" applyNumberFormat="1" applyFont="1" applyFill="1" applyBorder="1" applyAlignment="1">
      <alignment horizontal="center" wrapText="1"/>
    </xf>
    <xf numFmtId="49" fontId="13" fillId="3" borderId="1" xfId="0" applyNumberFormat="1" applyFont="1" applyFill="1" applyBorder="1" applyAlignment="1">
      <alignment horizontal="center" wrapText="1"/>
    </xf>
    <xf numFmtId="0" fontId="13" fillId="3" borderId="2" xfId="0" applyFont="1" applyFill="1" applyBorder="1" applyAlignment="1">
      <alignment horizontal="center" wrapText="1"/>
    </xf>
    <xf numFmtId="0" fontId="13" fillId="3" borderId="3" xfId="0" applyFont="1" applyFill="1" applyBorder="1" applyAlignment="1">
      <alignment horizontal="center" wrapText="1"/>
    </xf>
    <xf numFmtId="0" fontId="13" fillId="3" borderId="1" xfId="0" applyFont="1" applyFill="1" applyBorder="1" applyAlignment="1">
      <alignment horizontal="center" wrapText="1"/>
    </xf>
    <xf numFmtId="0" fontId="0" fillId="2" borderId="0" xfId="0" applyFill="1"/>
    <xf numFmtId="0" fontId="0" fillId="3" borderId="0" xfId="0" applyFill="1"/>
    <xf numFmtId="0" fontId="14" fillId="3" borderId="0" xfId="0" applyFont="1" applyFill="1"/>
    <xf numFmtId="0" fontId="1" fillId="4" borderId="5" xfId="0" applyFont="1" applyFill="1" applyBorder="1" applyAlignment="1">
      <alignment horizontal="left" vertical="top" wrapText="1"/>
    </xf>
    <xf numFmtId="0" fontId="1" fillId="4" borderId="5" xfId="0" applyFont="1" applyFill="1" applyBorder="1" applyAlignment="1">
      <alignment vertical="top" wrapText="1"/>
    </xf>
    <xf numFmtId="0" fontId="1" fillId="4" borderId="6" xfId="0" applyFont="1" applyFill="1" applyBorder="1" applyAlignment="1">
      <alignment vertical="top" wrapText="1"/>
    </xf>
    <xf numFmtId="0" fontId="1" fillId="4" borderId="4" xfId="0" applyFont="1" applyFill="1" applyBorder="1" applyAlignment="1">
      <alignment vertical="top" wrapText="1"/>
    </xf>
    <xf numFmtId="171" fontId="5" fillId="4" borderId="7" xfId="0" applyNumberFormat="1" applyFont="1" applyFill="1" applyBorder="1" applyAlignment="1">
      <alignment vertical="top" wrapText="1"/>
    </xf>
    <xf numFmtId="0" fontId="1" fillId="2" borderId="0" xfId="0" applyFont="1" applyFill="1" applyAlignment="1">
      <alignment horizontal="center"/>
    </xf>
    <xf numFmtId="0" fontId="13" fillId="3" borderId="0" xfId="0" applyFont="1" applyFill="1" applyAlignment="1">
      <alignment wrapText="1"/>
    </xf>
    <xf numFmtId="0" fontId="13" fillId="3" borderId="0" xfId="0" applyFont="1" applyFill="1" applyAlignment="1">
      <alignment horizontal="right" wrapText="1"/>
    </xf>
    <xf numFmtId="173" fontId="13" fillId="3" borderId="5" xfId="0" applyNumberFormat="1" applyFont="1" applyFill="1" applyBorder="1" applyAlignment="1">
      <alignment horizontal="right" wrapText="1"/>
    </xf>
    <xf numFmtId="166" fontId="13" fillId="3" borderId="5" xfId="0" applyNumberFormat="1" applyFont="1" applyFill="1" applyBorder="1" applyAlignment="1">
      <alignment horizontal="center" wrapText="1"/>
    </xf>
    <xf numFmtId="0" fontId="13" fillId="3" borderId="0" xfId="0" applyFont="1" applyFill="1" applyAlignment="1">
      <alignment horizontal="center" wrapText="1"/>
    </xf>
    <xf numFmtId="0" fontId="1" fillId="3" borderId="0" xfId="0" applyFont="1" applyFill="1" applyAlignment="1">
      <alignment horizontal="center"/>
    </xf>
    <xf numFmtId="0" fontId="13" fillId="3" borderId="0" xfId="0" applyFont="1" applyFill="1" applyAlignment="1">
      <alignment horizontal="center"/>
    </xf>
    <xf numFmtId="0" fontId="0" fillId="3" borderId="0" xfId="0" applyFill="1" applyAlignment="1">
      <alignment horizontal="center"/>
    </xf>
    <xf numFmtId="0" fontId="0" fillId="2" borderId="0" xfId="0" applyFill="1" applyAlignment="1">
      <alignment horizontal="center"/>
    </xf>
    <xf numFmtId="0" fontId="8" fillId="3" borderId="8" xfId="0" applyFont="1" applyFill="1" applyBorder="1" applyAlignment="1">
      <alignment wrapText="1"/>
    </xf>
    <xf numFmtId="0" fontId="10" fillId="3" borderId="2" xfId="0" applyFont="1" applyFill="1" applyBorder="1" applyAlignment="1">
      <alignment horizontal="center" wrapText="1"/>
    </xf>
    <xf numFmtId="0" fontId="8" fillId="3" borderId="8" xfId="0" applyFont="1" applyFill="1" applyBorder="1" applyAlignment="1">
      <alignment horizontal="center" wrapText="1"/>
    </xf>
    <xf numFmtId="0" fontId="10" fillId="3" borderId="1" xfId="0" applyFont="1" applyFill="1" applyBorder="1" applyAlignment="1">
      <alignment horizontal="center" wrapText="1"/>
    </xf>
    <xf numFmtId="3" fontId="10" fillId="2" borderId="1" xfId="0" applyNumberFormat="1" applyFont="1" applyFill="1" applyBorder="1" applyAlignment="1">
      <alignment horizontal="center"/>
    </xf>
    <xf numFmtId="49" fontId="18" fillId="2" borderId="9" xfId="0" applyNumberFormat="1" applyFont="1" applyFill="1" applyBorder="1" applyAlignment="1">
      <alignment horizontal="center"/>
    </xf>
    <xf numFmtId="49" fontId="18" fillId="2" borderId="10" xfId="0" applyNumberFormat="1" applyFont="1" applyFill="1" applyBorder="1" applyAlignment="1">
      <alignment horizontal="center"/>
    </xf>
    <xf numFmtId="49" fontId="18" fillId="2" borderId="3" xfId="0" applyNumberFormat="1" applyFont="1" applyFill="1" applyBorder="1" applyAlignment="1">
      <alignment horizontal="center"/>
    </xf>
    <xf numFmtId="49" fontId="18" fillId="2" borderId="1" xfId="0" applyNumberFormat="1" applyFont="1" applyFill="1" applyBorder="1" applyAlignment="1">
      <alignment horizontal="center"/>
    </xf>
    <xf numFmtId="49" fontId="18" fillId="2" borderId="2" xfId="0" applyNumberFormat="1" applyFont="1" applyFill="1" applyBorder="1" applyAlignment="1">
      <alignment horizontal="center"/>
    </xf>
    <xf numFmtId="49" fontId="18" fillId="2" borderId="11" xfId="0" applyNumberFormat="1" applyFont="1" applyFill="1" applyBorder="1" applyAlignment="1">
      <alignment horizontal="center"/>
    </xf>
    <xf numFmtId="49" fontId="18" fillId="2" borderId="12" xfId="0" applyNumberFormat="1" applyFont="1" applyFill="1" applyBorder="1" applyAlignment="1">
      <alignment horizontal="center"/>
    </xf>
    <xf numFmtId="0" fontId="16" fillId="2" borderId="0" xfId="0" applyFont="1" applyFill="1" applyAlignment="1">
      <alignment vertical="top" wrapText="1"/>
    </xf>
    <xf numFmtId="0" fontId="13" fillId="2" borderId="0" xfId="0" applyFont="1" applyFill="1" applyBorder="1"/>
    <xf numFmtId="49" fontId="18" fillId="2" borderId="0" xfId="0" applyNumberFormat="1" applyFont="1" applyFill="1" applyBorder="1" applyAlignment="1">
      <alignment horizontal="center"/>
    </xf>
    <xf numFmtId="0" fontId="20" fillId="3" borderId="0" xfId="0" applyFont="1" applyFill="1" applyAlignment="1">
      <alignment wrapText="1"/>
    </xf>
    <xf numFmtId="0" fontId="13" fillId="4" borderId="4" xfId="0" applyFont="1" applyFill="1" applyBorder="1" applyAlignment="1">
      <alignment horizontal="right" vertical="top" wrapText="1"/>
    </xf>
    <xf numFmtId="0" fontId="13" fillId="4" borderId="14" xfId="0" applyFont="1" applyFill="1" applyBorder="1" applyAlignment="1">
      <alignment horizontal="center" vertical="top" wrapText="1"/>
    </xf>
    <xf numFmtId="173" fontId="13" fillId="4" borderId="14" xfId="0" applyNumberFormat="1" applyFont="1" applyFill="1" applyBorder="1" applyAlignment="1">
      <alignment horizontal="left" vertical="top" wrapText="1"/>
    </xf>
    <xf numFmtId="0" fontId="13" fillId="4" borderId="14" xfId="0" applyFont="1" applyFill="1" applyBorder="1" applyAlignment="1">
      <alignment vertical="top" wrapText="1"/>
    </xf>
    <xf numFmtId="173" fontId="13" fillId="4" borderId="7" xfId="0" applyNumberFormat="1" applyFont="1" applyFill="1" applyBorder="1" applyAlignment="1">
      <alignment horizontal="left" vertical="top" wrapText="1"/>
    </xf>
    <xf numFmtId="1" fontId="5" fillId="2" borderId="0" xfId="0" applyNumberFormat="1" applyFont="1" applyFill="1"/>
    <xf numFmtId="175" fontId="5" fillId="2" borderId="0" xfId="0" applyNumberFormat="1" applyFont="1" applyFill="1" applyAlignment="1"/>
    <xf numFmtId="0" fontId="5" fillId="2" borderId="0" xfId="0" applyFont="1" applyFill="1" applyAlignment="1"/>
    <xf numFmtId="0" fontId="6" fillId="4" borderId="5" xfId="0" applyFont="1" applyFill="1" applyBorder="1" applyAlignment="1">
      <alignment horizontal="left" vertical="top" wrapText="1"/>
    </xf>
    <xf numFmtId="49" fontId="18" fillId="2" borderId="17" xfId="0" applyNumberFormat="1" applyFont="1" applyFill="1" applyBorder="1" applyAlignment="1">
      <alignment horizontal="center"/>
    </xf>
    <xf numFmtId="49" fontId="18" fillId="2" borderId="18" xfId="0" applyNumberFormat="1" applyFont="1" applyFill="1" applyBorder="1" applyAlignment="1">
      <alignment horizontal="center"/>
    </xf>
    <xf numFmtId="0" fontId="6" fillId="6" borderId="16" xfId="0" applyFont="1" applyFill="1" applyBorder="1" applyAlignment="1">
      <alignment horizontal="left" wrapText="1"/>
    </xf>
    <xf numFmtId="0" fontId="5" fillId="6" borderId="8" xfId="0" applyFont="1" applyFill="1" applyBorder="1" applyAlignment="1">
      <alignment horizontal="left" wrapText="1"/>
    </xf>
    <xf numFmtId="0" fontId="5" fillId="6" borderId="15" xfId="0" applyFont="1" applyFill="1" applyBorder="1" applyAlignment="1">
      <alignment horizontal="left" wrapText="1"/>
    </xf>
    <xf numFmtId="172" fontId="0" fillId="4" borderId="13" xfId="0" applyNumberFormat="1" applyFont="1" applyFill="1" applyBorder="1" applyAlignment="1">
      <alignment horizontal="center" vertical="top" wrapText="1"/>
    </xf>
    <xf numFmtId="172" fontId="1" fillId="4" borderId="5" xfId="0" applyNumberFormat="1" applyFont="1" applyFill="1" applyBorder="1" applyAlignment="1">
      <alignment horizontal="center" vertical="top" wrapText="1"/>
    </xf>
    <xf numFmtId="172" fontId="1" fillId="4" borderId="6" xfId="0" applyNumberFormat="1" applyFont="1" applyFill="1" applyBorder="1" applyAlignment="1">
      <alignment horizontal="center" vertical="top" wrapText="1"/>
    </xf>
    <xf numFmtId="0" fontId="0" fillId="3" borderId="5" xfId="0" applyFill="1" applyBorder="1" applyAlignment="1">
      <alignment horizontal="center" wrapText="1"/>
    </xf>
    <xf numFmtId="0" fontId="5" fillId="3" borderId="5" xfId="0" applyFont="1" applyFill="1" applyBorder="1" applyAlignment="1">
      <alignment horizontal="center" wrapText="1"/>
    </xf>
    <xf numFmtId="0" fontId="10" fillId="3" borderId="1" xfId="0" applyFont="1" applyFill="1" applyBorder="1" applyAlignment="1">
      <alignment horizontal="left" wrapText="1"/>
    </xf>
    <xf numFmtId="169" fontId="10" fillId="3" borderId="1" xfId="0" applyNumberFormat="1" applyFont="1" applyFill="1" applyBorder="1" applyAlignment="1">
      <alignment horizontal="right" wrapText="1"/>
    </xf>
    <xf numFmtId="169" fontId="5" fillId="6" borderId="16" xfId="0" applyNumberFormat="1" applyFont="1" applyFill="1" applyBorder="1" applyAlignment="1">
      <alignment horizontal="right" wrapText="1"/>
    </xf>
    <xf numFmtId="169" fontId="5" fillId="6" borderId="8" xfId="0" applyNumberFormat="1" applyFont="1" applyFill="1" applyBorder="1" applyAlignment="1">
      <alignment horizontal="right" wrapText="1"/>
    </xf>
    <xf numFmtId="169" fontId="5" fillId="6" borderId="15" xfId="0" applyNumberFormat="1" applyFont="1" applyFill="1" applyBorder="1" applyAlignment="1">
      <alignment horizontal="right" wrapText="1"/>
    </xf>
    <xf numFmtId="0" fontId="5" fillId="3" borderId="16" xfId="0" applyFont="1" applyFill="1" applyBorder="1" applyAlignment="1">
      <alignment horizontal="left" wrapText="1"/>
    </xf>
    <xf numFmtId="0" fontId="5" fillId="3" borderId="8" xfId="0" applyFont="1" applyFill="1" applyBorder="1" applyAlignment="1">
      <alignment horizontal="left" wrapText="1"/>
    </xf>
    <xf numFmtId="0" fontId="5" fillId="3" borderId="15" xfId="0" applyFont="1" applyFill="1" applyBorder="1" applyAlignment="1">
      <alignment horizontal="left" wrapText="1"/>
    </xf>
    <xf numFmtId="169" fontId="6" fillId="6" borderId="16" xfId="0" applyNumberFormat="1" applyFont="1" applyFill="1" applyBorder="1" applyAlignment="1">
      <alignment horizontal="right" wrapText="1"/>
    </xf>
    <xf numFmtId="169" fontId="6" fillId="6" borderId="8" xfId="0" applyNumberFormat="1" applyFont="1" applyFill="1" applyBorder="1" applyAlignment="1">
      <alignment horizontal="right" wrapText="1"/>
    </xf>
    <xf numFmtId="169" fontId="6" fillId="6" borderId="15" xfId="0" applyNumberFormat="1" applyFont="1" applyFill="1" applyBorder="1" applyAlignment="1">
      <alignment horizontal="right" wrapText="1"/>
    </xf>
    <xf numFmtId="166" fontId="5" fillId="3" borderId="5" xfId="0" applyNumberFormat="1" applyFont="1" applyFill="1" applyBorder="1" applyAlignment="1">
      <alignment horizontal="center"/>
    </xf>
    <xf numFmtId="0" fontId="5" fillId="3" borderId="0" xfId="0" applyFont="1" applyFill="1" applyAlignment="1">
      <alignment horizontal="left" wrapText="1"/>
    </xf>
    <xf numFmtId="0" fontId="7" fillId="3" borderId="0" xfId="0" applyFont="1" applyFill="1" applyAlignment="1">
      <alignment horizontal="center" vertical="top" wrapText="1"/>
    </xf>
    <xf numFmtId="169" fontId="6" fillId="3" borderId="16" xfId="0" applyNumberFormat="1" applyFont="1" applyFill="1" applyBorder="1" applyAlignment="1">
      <alignment horizontal="right" wrapText="1"/>
    </xf>
    <xf numFmtId="169" fontId="6" fillId="3" borderId="8" xfId="0" applyNumberFormat="1" applyFont="1" applyFill="1" applyBorder="1" applyAlignment="1">
      <alignment horizontal="right" wrapText="1"/>
    </xf>
    <xf numFmtId="169" fontId="6" fillId="3" borderId="15" xfId="0" applyNumberFormat="1" applyFont="1" applyFill="1" applyBorder="1" applyAlignment="1">
      <alignment horizontal="right" wrapText="1"/>
    </xf>
    <xf numFmtId="0" fontId="5" fillId="3" borderId="4" xfId="0" applyFont="1" applyFill="1" applyBorder="1" applyAlignment="1">
      <alignment horizontal="left" wrapText="1"/>
    </xf>
    <xf numFmtId="0" fontId="5" fillId="3" borderId="14" xfId="0" applyFont="1" applyFill="1" applyBorder="1" applyAlignment="1">
      <alignment horizontal="left" wrapText="1"/>
    </xf>
    <xf numFmtId="169" fontId="5" fillId="3" borderId="14" xfId="0" applyNumberFormat="1" applyFont="1" applyFill="1" applyBorder="1" applyAlignment="1">
      <alignment horizontal="right" wrapText="1"/>
    </xf>
    <xf numFmtId="169" fontId="5" fillId="3" borderId="4" xfId="0" applyNumberFormat="1" applyFont="1" applyFill="1" applyBorder="1" applyAlignment="1">
      <alignment horizontal="right" wrapText="1"/>
    </xf>
    <xf numFmtId="169" fontId="5" fillId="3" borderId="7" xfId="0" applyNumberFormat="1" applyFont="1" applyFill="1" applyBorder="1" applyAlignment="1">
      <alignment horizontal="right" wrapText="1"/>
    </xf>
    <xf numFmtId="0" fontId="5" fillId="3" borderId="13" xfId="0" applyFont="1" applyFill="1" applyBorder="1" applyAlignment="1">
      <alignment horizontal="left" wrapText="1"/>
    </xf>
    <xf numFmtId="0" fontId="5" fillId="3" borderId="5" xfId="0" applyFont="1" applyFill="1" applyBorder="1" applyAlignment="1">
      <alignment horizontal="left" wrapText="1"/>
    </xf>
    <xf numFmtId="169" fontId="5" fillId="6" borderId="5" xfId="0" applyNumberFormat="1" applyFont="1" applyFill="1" applyBorder="1" applyAlignment="1">
      <alignment horizontal="right" wrapText="1"/>
    </xf>
    <xf numFmtId="169" fontId="5" fillId="6" borderId="13" xfId="0" applyNumberFormat="1" applyFont="1" applyFill="1" applyBorder="1" applyAlignment="1">
      <alignment horizontal="right" wrapText="1"/>
    </xf>
    <xf numFmtId="169" fontId="5" fillId="6" borderId="6" xfId="0" applyNumberFormat="1" applyFont="1" applyFill="1" applyBorder="1" applyAlignment="1">
      <alignment horizontal="right" wrapText="1"/>
    </xf>
    <xf numFmtId="0" fontId="8" fillId="3" borderId="16" xfId="0" applyFont="1" applyFill="1" applyBorder="1" applyAlignment="1">
      <alignment horizontal="left" wrapText="1"/>
    </xf>
    <xf numFmtId="0" fontId="8" fillId="3" borderId="8" xfId="0" applyFont="1" applyFill="1" applyBorder="1" applyAlignment="1">
      <alignment horizontal="left" wrapText="1"/>
    </xf>
    <xf numFmtId="169" fontId="8" fillId="3" borderId="8" xfId="0" applyNumberFormat="1" applyFont="1" applyFill="1" applyBorder="1" applyAlignment="1">
      <alignment horizontal="right" wrapText="1"/>
    </xf>
    <xf numFmtId="169" fontId="8" fillId="3" borderId="15" xfId="0" applyNumberFormat="1" applyFont="1" applyFill="1" applyBorder="1" applyAlignment="1">
      <alignment horizontal="right" wrapText="1"/>
    </xf>
    <xf numFmtId="0" fontId="10" fillId="3" borderId="16" xfId="0" applyFont="1" applyFill="1" applyBorder="1" applyAlignment="1">
      <alignment horizontal="left" wrapText="1"/>
    </xf>
    <xf numFmtId="0" fontId="10" fillId="3" borderId="8" xfId="0" applyFont="1" applyFill="1" applyBorder="1" applyAlignment="1">
      <alignment horizontal="left" wrapText="1"/>
    </xf>
    <xf numFmtId="0" fontId="10" fillId="3" borderId="15" xfId="0" applyFont="1" applyFill="1" applyBorder="1" applyAlignment="1">
      <alignment horizontal="left" wrapText="1"/>
    </xf>
    <xf numFmtId="169" fontId="10" fillId="3" borderId="16" xfId="0" applyNumberFormat="1" applyFont="1" applyFill="1" applyBorder="1" applyAlignment="1">
      <alignment horizontal="right" wrapText="1"/>
    </xf>
    <xf numFmtId="169" fontId="10" fillId="3" borderId="8" xfId="0" applyNumberFormat="1" applyFont="1" applyFill="1" applyBorder="1" applyAlignment="1">
      <alignment horizontal="right" wrapText="1"/>
    </xf>
    <xf numFmtId="169" fontId="10" fillId="3" borderId="15" xfId="0" applyNumberFormat="1" applyFont="1" applyFill="1" applyBorder="1" applyAlignment="1">
      <alignment horizontal="right" wrapText="1"/>
    </xf>
    <xf numFmtId="174" fontId="5" fillId="6" borderId="16" xfId="0" applyNumberFormat="1" applyFont="1" applyFill="1" applyBorder="1" applyAlignment="1">
      <alignment horizontal="right" wrapText="1"/>
    </xf>
    <xf numFmtId="174" fontId="5" fillId="6" borderId="8" xfId="0" applyNumberFormat="1" applyFont="1" applyFill="1" applyBorder="1" applyAlignment="1">
      <alignment horizontal="right" wrapText="1"/>
    </xf>
    <xf numFmtId="174" fontId="5" fillId="6" borderId="15" xfId="0" applyNumberFormat="1" applyFont="1" applyFill="1" applyBorder="1" applyAlignment="1">
      <alignment horizontal="right" wrapText="1"/>
    </xf>
    <xf numFmtId="0" fontId="8" fillId="3" borderId="8" xfId="0" applyFont="1" applyFill="1" applyBorder="1" applyAlignment="1">
      <alignment horizontal="center" wrapText="1"/>
    </xf>
    <xf numFmtId="0" fontId="8" fillId="3" borderId="15" xfId="0" applyFont="1" applyFill="1" applyBorder="1" applyAlignment="1">
      <alignment horizontal="center" wrapText="1"/>
    </xf>
    <xf numFmtId="0" fontId="5" fillId="3" borderId="6" xfId="0" applyFont="1" applyFill="1" applyBorder="1" applyAlignment="1">
      <alignment horizontal="left" wrapText="1"/>
    </xf>
    <xf numFmtId="0" fontId="5" fillId="4" borderId="4" xfId="1" applyNumberFormat="1" applyFont="1" applyFill="1" applyBorder="1" applyAlignment="1">
      <alignment horizontal="center" vertical="top" wrapText="1"/>
    </xf>
    <xf numFmtId="0" fontId="5" fillId="4" borderId="14" xfId="1" applyNumberFormat="1" applyFont="1" applyFill="1" applyBorder="1" applyAlignment="1">
      <alignment horizontal="center" vertical="top" wrapText="1"/>
    </xf>
    <xf numFmtId="0" fontId="5" fillId="4" borderId="7" xfId="1" applyNumberFormat="1" applyFont="1" applyFill="1" applyBorder="1" applyAlignment="1">
      <alignment horizontal="center" vertical="top" wrapText="1"/>
    </xf>
    <xf numFmtId="0" fontId="5" fillId="4" borderId="13" xfId="1" applyNumberFormat="1" applyFont="1" applyFill="1" applyBorder="1" applyAlignment="1">
      <alignment horizontal="center" vertical="top" wrapText="1"/>
    </xf>
    <xf numFmtId="0" fontId="5" fillId="4" borderId="5" xfId="1" applyNumberFormat="1" applyFont="1" applyFill="1" applyBorder="1" applyAlignment="1">
      <alignment horizontal="center" vertical="top" wrapText="1"/>
    </xf>
    <xf numFmtId="0" fontId="5" fillId="4" borderId="6" xfId="1" applyNumberFormat="1" applyFont="1" applyFill="1" applyBorder="1" applyAlignment="1">
      <alignment horizontal="center" vertical="top" wrapText="1"/>
    </xf>
    <xf numFmtId="0" fontId="5" fillId="4" borderId="2" xfId="0"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4" xfId="0" applyFont="1" applyFill="1" applyBorder="1" applyAlignment="1">
      <alignment horizontal="center" wrapText="1"/>
    </xf>
    <xf numFmtId="0" fontId="5" fillId="4" borderId="14" xfId="0" applyFont="1" applyFill="1" applyBorder="1" applyAlignment="1">
      <alignment horizontal="center" wrapText="1"/>
    </xf>
    <xf numFmtId="0" fontId="5" fillId="4" borderId="7" xfId="0" applyFont="1" applyFill="1" applyBorder="1" applyAlignment="1">
      <alignment horizontal="center" wrapText="1"/>
    </xf>
    <xf numFmtId="171" fontId="6" fillId="4" borderId="8" xfId="0" applyNumberFormat="1" applyFont="1" applyFill="1" applyBorder="1" applyAlignment="1">
      <alignment horizontal="center" vertical="top" wrapText="1"/>
    </xf>
    <xf numFmtId="171" fontId="5" fillId="4" borderId="8" xfId="0" applyNumberFormat="1" applyFont="1" applyFill="1" applyBorder="1" applyAlignment="1">
      <alignment horizontal="center" vertical="top" wrapText="1"/>
    </xf>
    <xf numFmtId="0" fontId="6" fillId="4" borderId="13" xfId="0" applyFont="1" applyFill="1" applyBorder="1" applyAlignment="1">
      <alignment horizontal="right" vertical="top" wrapText="1"/>
    </xf>
    <xf numFmtId="0" fontId="1" fillId="4" borderId="5" xfId="0" applyFont="1" applyFill="1" applyBorder="1" applyAlignment="1">
      <alignment horizontal="right" vertical="top" wrapText="1"/>
    </xf>
    <xf numFmtId="166" fontId="22" fillId="4" borderId="14" xfId="0" applyNumberFormat="1" applyFont="1" applyFill="1" applyBorder="1" applyAlignment="1">
      <alignment horizontal="left" wrapText="1"/>
    </xf>
    <xf numFmtId="166" fontId="13" fillId="4" borderId="14" xfId="0" applyNumberFormat="1" applyFont="1" applyFill="1" applyBorder="1" applyAlignment="1">
      <alignment horizontal="left" wrapText="1"/>
    </xf>
    <xf numFmtId="166" fontId="13" fillId="4" borderId="7" xfId="0" applyNumberFormat="1" applyFont="1" applyFill="1" applyBorder="1" applyAlignment="1">
      <alignment horizontal="left" wrapText="1"/>
    </xf>
    <xf numFmtId="172" fontId="1" fillId="4" borderId="13" xfId="0" applyNumberFormat="1" applyFont="1" applyFill="1" applyBorder="1" applyAlignment="1">
      <alignment horizontal="center" vertical="top" wrapText="1"/>
    </xf>
    <xf numFmtId="0" fontId="3" fillId="3" borderId="0" xfId="0" applyFont="1" applyFill="1" applyAlignment="1">
      <alignment horizontal="left" vertical="top" wrapText="1"/>
    </xf>
    <xf numFmtId="169" fontId="23" fillId="6" borderId="16" xfId="0" applyNumberFormat="1" applyFont="1" applyFill="1" applyBorder="1" applyAlignment="1">
      <alignment horizontal="right" wrapText="1"/>
    </xf>
    <xf numFmtId="169" fontId="23" fillId="6" borderId="8" xfId="0" applyNumberFormat="1" applyFont="1" applyFill="1" applyBorder="1" applyAlignment="1">
      <alignment horizontal="right" wrapText="1"/>
    </xf>
    <xf numFmtId="169" fontId="23" fillId="6" borderId="15" xfId="0" applyNumberFormat="1" applyFont="1" applyFill="1" applyBorder="1" applyAlignment="1">
      <alignment horizontal="right" wrapText="1"/>
    </xf>
    <xf numFmtId="0" fontId="10" fillId="3" borderId="4" xfId="0" applyFont="1" applyFill="1" applyBorder="1" applyAlignment="1">
      <alignment horizontal="left" wrapText="1"/>
    </xf>
    <xf numFmtId="0" fontId="10" fillId="3" borderId="14" xfId="0" applyFont="1" applyFill="1" applyBorder="1" applyAlignment="1">
      <alignment horizontal="left" wrapText="1"/>
    </xf>
    <xf numFmtId="0" fontId="10" fillId="3" borderId="7" xfId="0" applyFont="1" applyFill="1" applyBorder="1" applyAlignment="1">
      <alignment horizontal="left" wrapText="1"/>
    </xf>
    <xf numFmtId="169" fontId="10" fillId="3" borderId="4" xfId="0" applyNumberFormat="1" applyFont="1" applyFill="1" applyBorder="1" applyAlignment="1">
      <alignment horizontal="right" wrapText="1"/>
    </xf>
    <xf numFmtId="169" fontId="10" fillId="3" borderId="14" xfId="0" applyNumberFormat="1" applyFont="1" applyFill="1" applyBorder="1" applyAlignment="1">
      <alignment horizontal="right" wrapText="1"/>
    </xf>
    <xf numFmtId="169" fontId="10" fillId="3" borderId="7" xfId="0" applyNumberFormat="1" applyFont="1" applyFill="1" applyBorder="1" applyAlignment="1">
      <alignment horizontal="right" wrapText="1"/>
    </xf>
    <xf numFmtId="169" fontId="6" fillId="3" borderId="13" xfId="0" applyNumberFormat="1" applyFont="1" applyFill="1" applyBorder="1" applyAlignment="1">
      <alignment horizontal="right" wrapText="1"/>
    </xf>
    <xf numFmtId="169" fontId="6" fillId="3" borderId="5" xfId="0" applyNumberFormat="1" applyFont="1" applyFill="1" applyBorder="1" applyAlignment="1">
      <alignment horizontal="right" wrapText="1"/>
    </xf>
    <xf numFmtId="169" fontId="6" fillId="3" borderId="6" xfId="0" applyNumberFormat="1" applyFont="1" applyFill="1" applyBorder="1" applyAlignment="1">
      <alignment horizontal="right" wrapText="1"/>
    </xf>
    <xf numFmtId="0" fontId="5" fillId="3" borderId="5" xfId="0" applyFont="1" applyFill="1" applyBorder="1" applyAlignment="1">
      <alignment wrapText="1"/>
    </xf>
    <xf numFmtId="167" fontId="8" fillId="3" borderId="8" xfId="0" applyNumberFormat="1" applyFont="1" applyFill="1" applyBorder="1" applyAlignment="1">
      <alignment horizontal="center" wrapText="1"/>
    </xf>
    <xf numFmtId="167" fontId="8" fillId="3" borderId="15" xfId="0" applyNumberFormat="1" applyFont="1" applyFill="1" applyBorder="1" applyAlignment="1">
      <alignment horizontal="center" wrapText="1"/>
    </xf>
    <xf numFmtId="0" fontId="5" fillId="3" borderId="7" xfId="0" applyFont="1" applyFill="1" applyBorder="1" applyAlignment="1">
      <alignment horizontal="left" wrapText="1"/>
    </xf>
    <xf numFmtId="169" fontId="5" fillId="3" borderId="16" xfId="0" applyNumberFormat="1" applyFont="1" applyFill="1" applyBorder="1" applyAlignment="1">
      <alignment horizontal="right" wrapText="1"/>
    </xf>
    <xf numFmtId="169" fontId="5" fillId="3" borderId="8" xfId="0" applyNumberFormat="1" applyFont="1" applyFill="1" applyBorder="1" applyAlignment="1">
      <alignment horizontal="right" wrapText="1"/>
    </xf>
    <xf numFmtId="169" fontId="5" fillId="3" borderId="15" xfId="0" applyNumberFormat="1" applyFont="1" applyFill="1" applyBorder="1" applyAlignment="1">
      <alignment horizontal="right" wrapText="1"/>
    </xf>
    <xf numFmtId="14" fontId="5" fillId="5" borderId="0" xfId="0" applyNumberFormat="1" applyFont="1" applyFill="1" applyAlignment="1">
      <alignment horizontal="center"/>
    </xf>
    <xf numFmtId="170" fontId="6" fillId="3" borderId="5" xfId="0" applyNumberFormat="1" applyFont="1" applyFill="1" applyBorder="1" applyAlignment="1">
      <alignment horizontal="center" wrapText="1"/>
    </xf>
    <xf numFmtId="166" fontId="21" fillId="4" borderId="14" xfId="0" applyNumberFormat="1" applyFont="1" applyFill="1" applyBorder="1" applyAlignment="1">
      <alignment horizontal="left" wrapText="1"/>
    </xf>
    <xf numFmtId="166" fontId="21" fillId="4" borderId="7" xfId="0" applyNumberFormat="1" applyFont="1" applyFill="1" applyBorder="1" applyAlignment="1">
      <alignment horizontal="left" wrapText="1"/>
    </xf>
    <xf numFmtId="0" fontId="4" fillId="3" borderId="0" xfId="0" applyFont="1" applyFill="1" applyAlignment="1">
      <alignment horizontal="center" wrapText="1"/>
    </xf>
    <xf numFmtId="0" fontId="5" fillId="3" borderId="0" xfId="0" applyFont="1" applyFill="1" applyBorder="1" applyAlignment="1">
      <alignment wrapText="1"/>
    </xf>
    <xf numFmtId="0" fontId="5" fillId="6" borderId="16" xfId="0" applyFont="1" applyFill="1" applyBorder="1" applyAlignment="1">
      <alignment horizontal="left" wrapText="1"/>
    </xf>
    <xf numFmtId="14" fontId="5" fillId="6" borderId="16" xfId="0" applyNumberFormat="1" applyFont="1" applyFill="1" applyBorder="1" applyAlignment="1">
      <alignment horizontal="center" wrapText="1"/>
    </xf>
    <xf numFmtId="14" fontId="5" fillId="6" borderId="8" xfId="0" applyNumberFormat="1" applyFont="1" applyFill="1" applyBorder="1" applyAlignment="1">
      <alignment horizontal="center" wrapText="1"/>
    </xf>
    <xf numFmtId="14" fontId="5" fillId="6" borderId="15" xfId="0" applyNumberFormat="1" applyFont="1" applyFill="1" applyBorder="1" applyAlignment="1">
      <alignment horizontal="center" wrapText="1"/>
    </xf>
    <xf numFmtId="0" fontId="0" fillId="6" borderId="16" xfId="0" applyFont="1" applyFill="1" applyBorder="1" applyAlignment="1">
      <alignment horizontal="left" wrapText="1"/>
    </xf>
    <xf numFmtId="0" fontId="0" fillId="6" borderId="16" xfId="0" applyFill="1" applyBorder="1" applyAlignment="1">
      <alignment horizontal="left" wrapText="1"/>
    </xf>
    <xf numFmtId="171" fontId="0" fillId="4" borderId="8" xfId="0" applyNumberFormat="1" applyFill="1" applyBorder="1" applyAlignment="1">
      <alignment horizontal="center" vertical="top" wrapText="1"/>
    </xf>
    <xf numFmtId="0" fontId="6" fillId="4" borderId="13" xfId="0" applyFont="1" applyFill="1" applyBorder="1" applyAlignment="1">
      <alignment horizontal="center" vertical="top" wrapText="1"/>
    </xf>
    <xf numFmtId="0" fontId="1" fillId="4" borderId="5" xfId="0" applyFont="1" applyFill="1" applyBorder="1" applyAlignment="1">
      <alignment horizontal="center" vertical="top" wrapText="1"/>
    </xf>
    <xf numFmtId="0" fontId="13" fillId="3" borderId="16" xfId="0" applyFont="1" applyFill="1" applyBorder="1" applyAlignment="1">
      <alignment horizontal="left" wrapText="1"/>
    </xf>
    <xf numFmtId="0" fontId="13" fillId="3" borderId="8" xfId="0" applyFont="1" applyFill="1" applyBorder="1" applyAlignment="1">
      <alignment horizontal="left" wrapText="1"/>
    </xf>
    <xf numFmtId="0" fontId="13" fillId="3" borderId="15" xfId="0" applyFont="1" applyFill="1" applyBorder="1" applyAlignment="1">
      <alignment horizontal="left" wrapText="1"/>
    </xf>
    <xf numFmtId="169" fontId="22" fillId="3" borderId="16" xfId="0" applyNumberFormat="1" applyFont="1" applyFill="1" applyBorder="1" applyAlignment="1">
      <alignment horizontal="right" wrapText="1"/>
    </xf>
    <xf numFmtId="169" fontId="22" fillId="3" borderId="8" xfId="0" applyNumberFormat="1" applyFont="1" applyFill="1" applyBorder="1" applyAlignment="1">
      <alignment horizontal="right" wrapText="1"/>
    </xf>
    <xf numFmtId="169" fontId="22" fillId="3" borderId="15" xfId="0" applyNumberFormat="1" applyFont="1" applyFill="1" applyBorder="1" applyAlignment="1">
      <alignment horizontal="right" wrapText="1"/>
    </xf>
    <xf numFmtId="169" fontId="22" fillId="6" borderId="16" xfId="0" applyNumberFormat="1" applyFont="1" applyFill="1" applyBorder="1" applyAlignment="1">
      <alignment horizontal="right" wrapText="1"/>
    </xf>
    <xf numFmtId="169" fontId="22" fillId="6" borderId="8" xfId="0" applyNumberFormat="1" applyFont="1" applyFill="1" applyBorder="1" applyAlignment="1">
      <alignment horizontal="right" wrapText="1"/>
    </xf>
    <xf numFmtId="169" fontId="22" fillId="6" borderId="15" xfId="0" applyNumberFormat="1" applyFont="1" applyFill="1" applyBorder="1" applyAlignment="1">
      <alignment horizontal="right" wrapText="1"/>
    </xf>
    <xf numFmtId="0" fontId="13" fillId="3" borderId="5" xfId="0" applyFont="1" applyFill="1" applyBorder="1" applyAlignment="1">
      <alignment wrapText="1"/>
    </xf>
    <xf numFmtId="0" fontId="13" fillId="3" borderId="0" xfId="0" applyFont="1" applyFill="1" applyBorder="1" applyAlignment="1">
      <alignment wrapText="1"/>
    </xf>
    <xf numFmtId="0" fontId="22" fillId="3" borderId="16" xfId="0" applyFont="1" applyFill="1" applyBorder="1" applyAlignment="1">
      <alignment horizontal="left" wrapText="1"/>
    </xf>
    <xf numFmtId="0" fontId="13" fillId="4" borderId="16" xfId="0" applyFont="1" applyFill="1" applyBorder="1" applyAlignment="1">
      <alignment horizontal="center" wrapText="1"/>
    </xf>
    <xf numFmtId="0" fontId="13" fillId="4" borderId="8" xfId="0" applyFont="1" applyFill="1" applyBorder="1" applyAlignment="1">
      <alignment horizontal="center" wrapText="1"/>
    </xf>
    <xf numFmtId="0" fontId="13" fillId="4" borderId="15" xfId="0" applyFont="1" applyFill="1" applyBorder="1" applyAlignment="1">
      <alignment horizontal="center" wrapText="1"/>
    </xf>
    <xf numFmtId="0" fontId="13" fillId="3" borderId="4" xfId="0" applyFont="1" applyFill="1" applyBorder="1" applyAlignment="1">
      <alignment horizontal="left" wrapText="1"/>
    </xf>
    <xf numFmtId="0" fontId="13" fillId="3" borderId="14" xfId="0" applyFont="1" applyFill="1" applyBorder="1" applyAlignment="1">
      <alignment horizontal="left" wrapText="1"/>
    </xf>
    <xf numFmtId="169" fontId="22" fillId="3" borderId="14" xfId="0" applyNumberFormat="1" applyFont="1" applyFill="1" applyBorder="1" applyAlignment="1">
      <alignment horizontal="right" wrapText="1"/>
    </xf>
    <xf numFmtId="169" fontId="22" fillId="3" borderId="4" xfId="0" applyNumberFormat="1" applyFont="1" applyFill="1" applyBorder="1" applyAlignment="1">
      <alignment horizontal="right" wrapText="1"/>
    </xf>
    <xf numFmtId="169" fontId="22" fillId="3" borderId="7" xfId="0" applyNumberFormat="1" applyFont="1" applyFill="1" applyBorder="1" applyAlignment="1">
      <alignment horizontal="right" wrapText="1"/>
    </xf>
    <xf numFmtId="0" fontId="13" fillId="3" borderId="13" xfId="0" applyFont="1" applyFill="1" applyBorder="1" applyAlignment="1">
      <alignment horizontal="left" wrapText="1"/>
    </xf>
    <xf numFmtId="0" fontId="13" fillId="3" borderId="5" xfId="0" applyFont="1" applyFill="1" applyBorder="1" applyAlignment="1">
      <alignment horizontal="left" wrapText="1"/>
    </xf>
    <xf numFmtId="169" fontId="22" fillId="6" borderId="5" xfId="0" applyNumberFormat="1" applyFont="1" applyFill="1" applyBorder="1" applyAlignment="1">
      <alignment horizontal="right" wrapText="1"/>
    </xf>
    <xf numFmtId="169" fontId="22" fillId="6" borderId="13" xfId="0" applyNumberFormat="1" applyFont="1" applyFill="1" applyBorder="1" applyAlignment="1">
      <alignment horizontal="right" wrapText="1"/>
    </xf>
    <xf numFmtId="169" fontId="22" fillId="6" borderId="6" xfId="0" applyNumberFormat="1" applyFont="1" applyFill="1" applyBorder="1" applyAlignment="1">
      <alignment horizontal="right" wrapText="1"/>
    </xf>
    <xf numFmtId="0" fontId="13" fillId="3" borderId="7" xfId="0" applyFont="1" applyFill="1" applyBorder="1" applyAlignment="1">
      <alignment horizontal="left" wrapText="1"/>
    </xf>
    <xf numFmtId="0" fontId="13" fillId="3" borderId="6" xfId="0" applyFont="1" applyFill="1" applyBorder="1" applyAlignment="1">
      <alignment horizontal="left" wrapText="1"/>
    </xf>
    <xf numFmtId="0" fontId="1" fillId="3" borderId="0" xfId="0" applyFont="1" applyFill="1" applyAlignment="1">
      <alignment horizontal="left" vertical="top" wrapText="1"/>
    </xf>
    <xf numFmtId="0" fontId="13" fillId="4" borderId="4" xfId="1" applyNumberFormat="1" applyFont="1" applyFill="1" applyBorder="1" applyAlignment="1">
      <alignment horizontal="center" vertical="top" wrapText="1"/>
    </xf>
    <xf numFmtId="0" fontId="13" fillId="4" borderId="14" xfId="1" applyNumberFormat="1" applyFont="1" applyFill="1" applyBorder="1" applyAlignment="1">
      <alignment horizontal="center" vertical="top" wrapText="1"/>
    </xf>
    <xf numFmtId="0" fontId="13" fillId="4" borderId="7" xfId="1" applyNumberFormat="1" applyFont="1" applyFill="1" applyBorder="1" applyAlignment="1">
      <alignment horizontal="center" vertical="top" wrapText="1"/>
    </xf>
    <xf numFmtId="0" fontId="13" fillId="4" borderId="13" xfId="1" applyNumberFormat="1" applyFont="1" applyFill="1" applyBorder="1" applyAlignment="1">
      <alignment horizontal="center" vertical="top" wrapText="1"/>
    </xf>
    <xf numFmtId="0" fontId="13" fillId="4" borderId="5" xfId="1" applyNumberFormat="1" applyFont="1" applyFill="1" applyBorder="1" applyAlignment="1">
      <alignment horizontal="center" vertical="top" wrapText="1"/>
    </xf>
    <xf numFmtId="0" fontId="13" fillId="4" borderId="6" xfId="1" applyNumberFormat="1" applyFont="1" applyFill="1" applyBorder="1" applyAlignment="1">
      <alignment horizontal="center" vertical="top" wrapText="1"/>
    </xf>
    <xf numFmtId="0" fontId="13" fillId="4" borderId="2" xfId="0" applyFont="1" applyFill="1" applyBorder="1" applyAlignment="1">
      <alignment horizontal="center" vertical="top" wrapText="1"/>
    </xf>
    <xf numFmtId="0" fontId="13" fillId="4" borderId="3" xfId="0" applyFont="1" applyFill="1" applyBorder="1" applyAlignment="1">
      <alignment horizontal="center" vertical="top" wrapText="1"/>
    </xf>
    <xf numFmtId="172" fontId="13" fillId="4" borderId="13" xfId="0" applyNumberFormat="1" applyFont="1" applyFill="1" applyBorder="1" applyAlignment="1">
      <alignment horizontal="center" vertical="top" wrapText="1"/>
    </xf>
    <xf numFmtId="172" fontId="13" fillId="4" borderId="5" xfId="0" applyNumberFormat="1" applyFont="1" applyFill="1" applyBorder="1" applyAlignment="1">
      <alignment horizontal="center" vertical="top" wrapText="1"/>
    </xf>
    <xf numFmtId="172" fontId="13" fillId="4" borderId="6" xfId="0" applyNumberFormat="1" applyFont="1" applyFill="1" applyBorder="1" applyAlignment="1">
      <alignment horizontal="center" vertical="top" wrapText="1"/>
    </xf>
    <xf numFmtId="173" fontId="13" fillId="4" borderId="14" xfId="0" applyNumberFormat="1" applyFont="1" applyFill="1" applyBorder="1" applyAlignment="1">
      <alignment horizontal="right" vertical="top" wrapText="1"/>
    </xf>
    <xf numFmtId="0" fontId="1" fillId="3" borderId="0" xfId="0" applyFont="1" applyFill="1" applyAlignment="1">
      <alignment horizontal="left" wrapText="1"/>
    </xf>
    <xf numFmtId="0" fontId="1" fillId="3" borderId="5" xfId="0" applyFont="1" applyFill="1" applyBorder="1" applyAlignment="1">
      <alignment horizontal="center" wrapText="1"/>
    </xf>
    <xf numFmtId="0" fontId="0" fillId="3" borderId="5" xfId="0" applyFont="1" applyFill="1" applyBorder="1" applyAlignment="1">
      <alignment horizontal="center" wrapText="1"/>
    </xf>
    <xf numFmtId="166" fontId="1" fillId="3" borderId="5" xfId="0" applyNumberFormat="1" applyFont="1" applyFill="1" applyBorder="1" applyAlignment="1">
      <alignment horizontal="center"/>
    </xf>
    <xf numFmtId="173" fontId="22" fillId="3" borderId="5" xfId="0" applyNumberFormat="1" applyFont="1" applyFill="1" applyBorder="1" applyAlignment="1">
      <alignment horizontal="left" wrapText="1"/>
    </xf>
    <xf numFmtId="173" fontId="13" fillId="3" borderId="5" xfId="0" applyNumberFormat="1" applyFont="1" applyFill="1" applyBorder="1" applyAlignment="1">
      <alignment horizontal="left" wrapText="1"/>
    </xf>
    <xf numFmtId="172" fontId="13" fillId="3" borderId="0" xfId="0" applyNumberFormat="1" applyFont="1" applyFill="1" applyAlignment="1">
      <alignment horizontal="left" wrapText="1"/>
    </xf>
  </cellXfs>
  <cellStyles count="2">
    <cellStyle name="Денежный" xfId="1" builtinId="4"/>
    <cellStyle name="Обычный" xfId="0" builtinId="0"/>
  </cellStyles>
  <dxfs count="10">
    <dxf>
      <font>
        <b/>
        <i val="0"/>
        <condense val="0"/>
        <extend val="0"/>
        <color indexed="10"/>
      </font>
      <fill>
        <patternFill>
          <bgColor indexed="43"/>
        </patternFill>
      </fill>
    </dxf>
    <dxf>
      <font>
        <b/>
        <i val="0"/>
        <condense val="0"/>
        <extend val="0"/>
        <color indexed="10"/>
      </font>
      <fill>
        <patternFill>
          <bgColor indexed="43"/>
        </patternFill>
      </fill>
    </dxf>
    <dxf>
      <font>
        <b/>
        <i val="0"/>
        <condense val="0"/>
        <extend val="0"/>
        <color indexed="10"/>
      </font>
      <fill>
        <patternFill>
          <bgColor indexed="43"/>
        </patternFill>
      </fill>
    </dxf>
    <dxf>
      <font>
        <b/>
        <i val="0"/>
        <condense val="0"/>
        <extend val="0"/>
        <color indexed="10"/>
      </font>
      <fill>
        <patternFill>
          <bgColor indexed="43"/>
        </patternFill>
      </fill>
    </dxf>
    <dxf>
      <font>
        <b/>
        <i val="0"/>
        <condense val="0"/>
        <extend val="0"/>
        <color indexed="10"/>
      </font>
      <fill>
        <patternFill>
          <bgColor indexed="43"/>
        </patternFill>
      </fill>
    </dxf>
    <dxf>
      <font>
        <b/>
        <i val="0"/>
        <condense val="0"/>
        <extend val="0"/>
        <color indexed="10"/>
      </font>
      <fill>
        <patternFill>
          <bgColor indexed="43"/>
        </patternFill>
      </fill>
    </dxf>
    <dxf>
      <font>
        <b/>
        <i val="0"/>
        <condense val="0"/>
        <extend val="0"/>
        <color indexed="10"/>
      </font>
      <fill>
        <patternFill>
          <bgColor indexed="43"/>
        </patternFill>
      </fill>
    </dxf>
    <dxf>
      <font>
        <b/>
        <i val="0"/>
        <condense val="0"/>
        <extend val="0"/>
        <color indexed="10"/>
      </font>
      <fill>
        <patternFill>
          <bgColor indexed="43"/>
        </patternFill>
      </fill>
    </dxf>
    <dxf>
      <font>
        <b/>
        <i val="0"/>
        <condense val="0"/>
        <extend val="0"/>
        <color indexed="10"/>
      </font>
      <fill>
        <patternFill>
          <bgColor indexed="43"/>
        </patternFill>
      </fill>
    </dxf>
    <dxf>
      <font>
        <b/>
        <i val="0"/>
        <condense val="0"/>
        <extend val="0"/>
        <color indexed="10"/>
      </font>
      <fill>
        <patternFill>
          <bgColor indexed="43"/>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Лист1" enableFormatConditionsCalculation="0">
    <tabColor indexed="44"/>
  </sheetPr>
  <dimension ref="B1:AA104"/>
  <sheetViews>
    <sheetView tabSelected="1" topLeftCell="A22" workbookViewId="0">
      <selection activeCell="O103" sqref="O103"/>
    </sheetView>
  </sheetViews>
  <sheetFormatPr defaultRowHeight="15"/>
  <cols>
    <col min="1" max="2" width="0.85546875" style="9" customWidth="1"/>
    <col min="3" max="4" width="9.7109375" style="9" customWidth="1"/>
    <col min="5" max="5" width="12.140625" style="9" customWidth="1"/>
    <col min="6" max="6" width="6.5703125" style="9" customWidth="1"/>
    <col min="7" max="7" width="13.7109375" style="9" customWidth="1"/>
    <col min="8" max="8" width="7.5703125" style="9" customWidth="1"/>
    <col min="9" max="9" width="3.42578125" style="9" customWidth="1"/>
    <col min="10" max="10" width="3.7109375" style="9" customWidth="1"/>
    <col min="11" max="11" width="4.42578125" style="9" customWidth="1"/>
    <col min="12" max="12" width="5" style="9" customWidth="1"/>
    <col min="13" max="13" width="3.28515625" style="9" customWidth="1"/>
    <col min="14" max="14" width="3.5703125" style="9" customWidth="1"/>
    <col min="15" max="15" width="3.7109375" style="9" customWidth="1"/>
    <col min="16" max="16" width="4.42578125" style="9" customWidth="1"/>
    <col min="17" max="17" width="5" style="9" customWidth="1"/>
    <col min="18" max="18" width="3.28515625" style="9" customWidth="1"/>
    <col min="19" max="20" width="0.85546875" style="9" customWidth="1"/>
    <col min="21" max="21" width="12.140625" style="9" customWidth="1"/>
    <col min="22" max="22" width="10.5703125" style="9" customWidth="1"/>
    <col min="23" max="16384" width="9.140625" style="9"/>
  </cols>
  <sheetData>
    <row r="1" spans="2:25" s="1" customFormat="1" ht="6" customHeight="1"/>
    <row r="2" spans="2:25" s="6" customFormat="1" ht="6" customHeight="1">
      <c r="B2" s="2"/>
      <c r="C2" s="3"/>
      <c r="D2" s="3"/>
      <c r="E2" s="3"/>
      <c r="F2" s="3"/>
      <c r="G2" s="3"/>
      <c r="H2" s="4"/>
      <c r="I2" s="5"/>
      <c r="J2" s="5"/>
      <c r="K2" s="5"/>
      <c r="L2" s="5"/>
      <c r="M2" s="5"/>
      <c r="N2" s="5"/>
      <c r="O2" s="5"/>
      <c r="P2" s="5"/>
      <c r="Q2" s="5"/>
      <c r="R2" s="5"/>
      <c r="S2" s="5"/>
    </row>
    <row r="3" spans="2:25" s="6" customFormat="1" ht="74.25" customHeight="1">
      <c r="B3" s="5"/>
      <c r="C3" s="7"/>
      <c r="D3" s="7"/>
      <c r="E3" s="7"/>
      <c r="F3" s="7"/>
      <c r="G3" s="7"/>
      <c r="H3" s="5"/>
      <c r="I3" s="5"/>
      <c r="J3" s="5"/>
      <c r="K3" s="5"/>
      <c r="L3" s="158" t="s">
        <v>61</v>
      </c>
      <c r="M3" s="158"/>
      <c r="N3" s="158"/>
      <c r="O3" s="158"/>
      <c r="P3" s="158"/>
      <c r="Q3" s="158"/>
      <c r="R3" s="158"/>
      <c r="S3" s="5"/>
    </row>
    <row r="4" spans="2:25" s="6" customFormat="1" ht="10.5" customHeight="1">
      <c r="B4" s="5"/>
      <c r="C4" s="5"/>
      <c r="D4" s="5"/>
      <c r="E4" s="5"/>
      <c r="F4" s="5"/>
      <c r="G4" s="5"/>
      <c r="H4" s="5"/>
      <c r="I4" s="5"/>
      <c r="J4" s="5"/>
      <c r="K4" s="5"/>
      <c r="L4" s="5"/>
      <c r="M4" s="5"/>
      <c r="N4" s="5"/>
      <c r="O4" s="5"/>
      <c r="P4" s="5"/>
      <c r="Q4" s="5"/>
      <c r="R4" s="5"/>
      <c r="S4" s="5"/>
    </row>
    <row r="5" spans="2:25" ht="15" customHeight="1">
      <c r="B5" s="5"/>
      <c r="C5" s="182" t="s">
        <v>0</v>
      </c>
      <c r="D5" s="182"/>
      <c r="E5" s="182"/>
      <c r="F5" s="182"/>
      <c r="G5" s="182"/>
      <c r="H5" s="182"/>
      <c r="I5" s="182"/>
      <c r="J5" s="182"/>
      <c r="K5" s="182"/>
      <c r="L5" s="182"/>
      <c r="M5" s="182"/>
      <c r="N5" s="182"/>
      <c r="O5" s="182"/>
      <c r="P5" s="182"/>
      <c r="Q5" s="182"/>
      <c r="R5" s="182"/>
      <c r="S5" s="8"/>
      <c r="U5" s="178">
        <v>41640</v>
      </c>
      <c r="V5" s="178"/>
    </row>
    <row r="6" spans="2:25">
      <c r="B6" s="8"/>
      <c r="C6" s="17"/>
      <c r="D6" s="17"/>
      <c r="E6" s="17"/>
      <c r="F6" s="27" t="s">
        <v>67</v>
      </c>
      <c r="G6" s="179">
        <v>43100</v>
      </c>
      <c r="H6" s="179"/>
      <c r="I6" s="179"/>
      <c r="J6" s="17"/>
      <c r="K6" s="17"/>
      <c r="L6" s="17"/>
      <c r="M6" s="17"/>
      <c r="N6" s="17"/>
      <c r="O6" s="18"/>
      <c r="P6" s="18"/>
      <c r="Q6" s="18"/>
      <c r="R6" s="18"/>
      <c r="S6" s="8"/>
      <c r="U6" s="178">
        <v>42004</v>
      </c>
      <c r="V6" s="178"/>
      <c r="W6" s="82"/>
    </row>
    <row r="7" spans="2:25" ht="10.5" customHeight="1">
      <c r="B7" s="8"/>
      <c r="C7" s="171"/>
      <c r="D7" s="183"/>
      <c r="E7" s="183"/>
      <c r="F7" s="183"/>
      <c r="G7" s="183"/>
      <c r="H7" s="183"/>
      <c r="I7" s="8"/>
      <c r="J7" s="8"/>
      <c r="K7" s="8"/>
      <c r="L7" s="8"/>
      <c r="M7" s="8"/>
      <c r="N7" s="8"/>
      <c r="O7" s="8"/>
      <c r="P7" s="8"/>
      <c r="Q7" s="8"/>
      <c r="R7" s="8"/>
      <c r="S7" s="8"/>
    </row>
    <row r="8" spans="2:25" ht="15" customHeight="1">
      <c r="B8" s="8"/>
      <c r="C8" s="101" t="s">
        <v>1</v>
      </c>
      <c r="D8" s="102"/>
      <c r="E8" s="103"/>
      <c r="F8" s="88" t="s">
        <v>182</v>
      </c>
      <c r="G8" s="89"/>
      <c r="H8" s="89"/>
      <c r="I8" s="89"/>
      <c r="J8" s="89"/>
      <c r="K8" s="89"/>
      <c r="L8" s="89"/>
      <c r="M8" s="89"/>
      <c r="N8" s="89"/>
      <c r="O8" s="89"/>
      <c r="P8" s="89"/>
      <c r="Q8" s="89"/>
      <c r="R8" s="90"/>
      <c r="S8" s="8"/>
      <c r="U8" s="83">
        <f>DAY(U5)</f>
        <v>1</v>
      </c>
      <c r="V8" s="83">
        <f>DAY(U6)</f>
        <v>31</v>
      </c>
      <c r="W8" s="84"/>
      <c r="X8" s="84"/>
      <c r="Y8" s="84"/>
    </row>
    <row r="9" spans="2:25" ht="15" customHeight="1">
      <c r="B9" s="8"/>
      <c r="C9" s="101" t="s">
        <v>2</v>
      </c>
      <c r="D9" s="102"/>
      <c r="E9" s="103"/>
      <c r="F9" s="184">
        <v>400051892</v>
      </c>
      <c r="G9" s="89"/>
      <c r="H9" s="89"/>
      <c r="I9" s="89"/>
      <c r="J9" s="89"/>
      <c r="K9" s="89"/>
      <c r="L9" s="89"/>
      <c r="M9" s="89"/>
      <c r="N9" s="89"/>
      <c r="O9" s="89"/>
      <c r="P9" s="89"/>
      <c r="Q9" s="89"/>
      <c r="R9" s="90"/>
      <c r="S9" s="8"/>
      <c r="U9" s="83">
        <f>MONTH(U5)</f>
        <v>1</v>
      </c>
      <c r="V9" s="83">
        <f>MONTH(U6)</f>
        <v>12</v>
      </c>
      <c r="W9" s="84" t="str">
        <f>IF(U9=1,"январь",IF(U9=2,"февраль",IF(U9=3,"март",IF(U9=4,"апрель",IF(U9=5,"май",IF(U9=6,"июнь",IF(U9=7,"июль",W10)))))))</f>
        <v>январь</v>
      </c>
      <c r="X9" s="84" t="str">
        <f>IF(V9=1,"январь",IF(V9=2,"февраль",IF(V9=3,"март",IF(V9=4,"апрель",IF(V9=5,"май",IF(V9=6,"июнь",IF(V9=7,"июль",X10)))))))</f>
        <v>декабрь</v>
      </c>
      <c r="Y9" s="84"/>
    </row>
    <row r="10" spans="2:25" ht="15" customHeight="1">
      <c r="B10" s="8"/>
      <c r="C10" s="101" t="s">
        <v>3</v>
      </c>
      <c r="D10" s="102"/>
      <c r="E10" s="103"/>
      <c r="F10" s="88" t="s">
        <v>194</v>
      </c>
      <c r="G10" s="89"/>
      <c r="H10" s="89"/>
      <c r="I10" s="89"/>
      <c r="J10" s="89"/>
      <c r="K10" s="89"/>
      <c r="L10" s="89"/>
      <c r="M10" s="89"/>
      <c r="N10" s="89"/>
      <c r="O10" s="89"/>
      <c r="P10" s="89"/>
      <c r="Q10" s="89"/>
      <c r="R10" s="90"/>
      <c r="S10" s="8"/>
      <c r="U10" s="83">
        <f>YEAR(U5)</f>
        <v>2014</v>
      </c>
      <c r="V10" s="83">
        <f>YEAR(U6)</f>
        <v>2014</v>
      </c>
      <c r="W10" s="84">
        <f>IF(U9=8,"август",IF(U9=9,"сентябрь",IF(U9=10,"октябрь",IF(U9=11,"ноябрь",IF(U9=12,"декабрь",0)))))</f>
        <v>0</v>
      </c>
      <c r="X10" s="84" t="str">
        <f>IF(V9=8,"август",IF(V9=9,"сентябрь",IF(V9=10,"октябрь",IF(V9=11,"ноябрь",IF(V9=12,"декабрь",0)))))</f>
        <v>декабрь</v>
      </c>
      <c r="Y10" s="84"/>
    </row>
    <row r="11" spans="2:25" ht="15" customHeight="1">
      <c r="B11" s="8"/>
      <c r="C11" s="101" t="s">
        <v>4</v>
      </c>
      <c r="D11" s="102"/>
      <c r="E11" s="103"/>
      <c r="F11" s="188"/>
      <c r="G11" s="89"/>
      <c r="H11" s="89"/>
      <c r="I11" s="89"/>
      <c r="J11" s="89"/>
      <c r="K11" s="89"/>
      <c r="L11" s="89"/>
      <c r="M11" s="89"/>
      <c r="N11" s="89"/>
      <c r="O11" s="89"/>
      <c r="P11" s="89"/>
      <c r="Q11" s="89"/>
      <c r="R11" s="90"/>
      <c r="S11" s="8"/>
      <c r="U11" s="83"/>
      <c r="V11" s="84"/>
      <c r="W11" s="84"/>
      <c r="X11" s="84"/>
      <c r="Y11" s="84"/>
    </row>
    <row r="12" spans="2:25" ht="15" customHeight="1">
      <c r="B12" s="8"/>
      <c r="C12" s="101" t="s">
        <v>5</v>
      </c>
      <c r="D12" s="102"/>
      <c r="E12" s="103"/>
      <c r="F12" s="88" t="s">
        <v>183</v>
      </c>
      <c r="G12" s="89"/>
      <c r="H12" s="89"/>
      <c r="I12" s="89"/>
      <c r="J12" s="89"/>
      <c r="K12" s="89"/>
      <c r="L12" s="89"/>
      <c r="M12" s="89"/>
      <c r="N12" s="89"/>
      <c r="O12" s="89"/>
      <c r="P12" s="89"/>
      <c r="Q12" s="89"/>
      <c r="R12" s="90"/>
      <c r="S12" s="8"/>
    </row>
    <row r="13" spans="2:25" ht="15" customHeight="1">
      <c r="B13" s="8"/>
      <c r="C13" s="101" t="s">
        <v>6</v>
      </c>
      <c r="D13" s="102"/>
      <c r="E13" s="103"/>
      <c r="F13" s="189" t="s">
        <v>189</v>
      </c>
      <c r="G13" s="89"/>
      <c r="H13" s="89"/>
      <c r="I13" s="89"/>
      <c r="J13" s="89"/>
      <c r="K13" s="89"/>
      <c r="L13" s="89"/>
      <c r="M13" s="89"/>
      <c r="N13" s="89"/>
      <c r="O13" s="89"/>
      <c r="P13" s="89"/>
      <c r="Q13" s="89"/>
      <c r="R13" s="90"/>
      <c r="S13" s="8"/>
    </row>
    <row r="14" spans="2:25">
      <c r="B14" s="8"/>
      <c r="C14" s="101" t="s">
        <v>7</v>
      </c>
      <c r="D14" s="102"/>
      <c r="E14" s="103"/>
      <c r="F14" s="88" t="s">
        <v>184</v>
      </c>
      <c r="G14" s="89"/>
      <c r="H14" s="89"/>
      <c r="I14" s="89"/>
      <c r="J14" s="89"/>
      <c r="K14" s="89"/>
      <c r="L14" s="89"/>
      <c r="M14" s="89"/>
      <c r="N14" s="89"/>
      <c r="O14" s="89"/>
      <c r="P14" s="89"/>
      <c r="Q14" s="89"/>
      <c r="R14" s="90"/>
      <c r="S14" s="8"/>
    </row>
    <row r="15" spans="2:25" ht="10.5" customHeight="1">
      <c r="B15" s="8"/>
      <c r="C15" s="8"/>
      <c r="D15" s="8"/>
      <c r="E15" s="8"/>
      <c r="F15" s="8"/>
      <c r="G15" s="8"/>
      <c r="H15" s="8"/>
      <c r="I15" s="8"/>
      <c r="J15" s="8"/>
      <c r="K15" s="8"/>
      <c r="L15" s="8"/>
      <c r="M15" s="8"/>
      <c r="N15" s="8"/>
      <c r="O15" s="8"/>
      <c r="P15" s="8"/>
      <c r="Q15" s="8"/>
      <c r="R15" s="8"/>
      <c r="S15" s="8"/>
    </row>
    <row r="16" spans="2:25">
      <c r="B16" s="8"/>
      <c r="C16" s="10"/>
      <c r="D16" s="10"/>
      <c r="E16" s="10"/>
      <c r="F16" s="10"/>
      <c r="G16" s="10"/>
      <c r="H16" s="8"/>
      <c r="I16" s="101" t="s">
        <v>8</v>
      </c>
      <c r="J16" s="102"/>
      <c r="K16" s="102"/>
      <c r="L16" s="102"/>
      <c r="M16" s="103"/>
      <c r="N16" s="185"/>
      <c r="O16" s="186"/>
      <c r="P16" s="186"/>
      <c r="Q16" s="186"/>
      <c r="R16" s="187"/>
      <c r="S16" s="8"/>
      <c r="U16" s="11"/>
    </row>
    <row r="17" spans="2:24">
      <c r="B17" s="8"/>
      <c r="C17" s="10"/>
      <c r="D17" s="10"/>
      <c r="E17" s="10"/>
      <c r="F17" s="10"/>
      <c r="G17" s="10"/>
      <c r="H17" s="8"/>
      <c r="I17" s="101" t="s">
        <v>9</v>
      </c>
      <c r="J17" s="102"/>
      <c r="K17" s="102"/>
      <c r="L17" s="102"/>
      <c r="M17" s="103"/>
      <c r="N17" s="185"/>
      <c r="O17" s="186"/>
      <c r="P17" s="186"/>
      <c r="Q17" s="186"/>
      <c r="R17" s="187"/>
      <c r="S17" s="8"/>
    </row>
    <row r="18" spans="2:24">
      <c r="B18" s="8"/>
      <c r="C18" s="10"/>
      <c r="D18" s="10"/>
      <c r="E18" s="10"/>
      <c r="F18" s="10"/>
      <c r="G18" s="10"/>
      <c r="H18" s="8"/>
      <c r="I18" s="101" t="s">
        <v>10</v>
      </c>
      <c r="J18" s="102"/>
      <c r="K18" s="102"/>
      <c r="L18" s="102"/>
      <c r="M18" s="103"/>
      <c r="N18" s="185"/>
      <c r="O18" s="186"/>
      <c r="P18" s="186"/>
      <c r="Q18" s="186"/>
      <c r="R18" s="187"/>
      <c r="S18" s="8"/>
    </row>
    <row r="19" spans="2:24" ht="10.5" customHeight="1">
      <c r="B19" s="8"/>
      <c r="C19" s="8"/>
      <c r="D19" s="8"/>
      <c r="E19" s="8"/>
      <c r="F19" s="8"/>
      <c r="G19" s="8"/>
      <c r="H19" s="8"/>
      <c r="I19" s="8"/>
      <c r="J19" s="8"/>
      <c r="K19" s="8"/>
      <c r="L19" s="8"/>
      <c r="M19" s="8"/>
      <c r="N19" s="8"/>
      <c r="O19" s="8"/>
      <c r="P19" s="8"/>
      <c r="Q19" s="8"/>
      <c r="R19" s="8"/>
      <c r="S19" s="8"/>
    </row>
    <row r="20" spans="2:24" ht="15" customHeight="1">
      <c r="B20" s="8"/>
      <c r="C20" s="139" t="s">
        <v>11</v>
      </c>
      <c r="D20" s="140"/>
      <c r="E20" s="140"/>
      <c r="F20" s="140"/>
      <c r="G20" s="141"/>
      <c r="H20" s="145" t="s">
        <v>12</v>
      </c>
      <c r="I20" s="31" t="s">
        <v>62</v>
      </c>
      <c r="J20" s="190" t="s">
        <v>195</v>
      </c>
      <c r="K20" s="151"/>
      <c r="L20" s="151"/>
      <c r="M20" s="50"/>
      <c r="N20" s="49" t="s">
        <v>132</v>
      </c>
      <c r="O20" s="180" t="s">
        <v>190</v>
      </c>
      <c r="P20" s="180"/>
      <c r="Q20" s="180"/>
      <c r="R20" s="181"/>
      <c r="S20" s="8"/>
    </row>
    <row r="21" spans="2:24">
      <c r="B21" s="8"/>
      <c r="C21" s="142"/>
      <c r="D21" s="143"/>
      <c r="E21" s="143"/>
      <c r="F21" s="143"/>
      <c r="G21" s="144"/>
      <c r="H21" s="146"/>
      <c r="I21" s="91"/>
      <c r="J21" s="92"/>
      <c r="K21" s="92"/>
      <c r="L21" s="92"/>
      <c r="M21" s="93"/>
      <c r="N21" s="191"/>
      <c r="O21" s="192"/>
      <c r="P21" s="85"/>
      <c r="Q21" s="47"/>
      <c r="R21" s="48"/>
      <c r="S21" s="8"/>
    </row>
    <row r="22" spans="2:24">
      <c r="B22" s="8"/>
      <c r="C22" s="147">
        <v>1</v>
      </c>
      <c r="D22" s="148"/>
      <c r="E22" s="148"/>
      <c r="F22" s="148"/>
      <c r="G22" s="149"/>
      <c r="H22" s="30">
        <v>2</v>
      </c>
      <c r="I22" s="147">
        <v>3</v>
      </c>
      <c r="J22" s="148"/>
      <c r="K22" s="148"/>
      <c r="L22" s="148"/>
      <c r="M22" s="149"/>
      <c r="N22" s="147">
        <v>4</v>
      </c>
      <c r="O22" s="148"/>
      <c r="P22" s="148"/>
      <c r="Q22" s="148"/>
      <c r="R22" s="149"/>
      <c r="S22" s="8"/>
    </row>
    <row r="23" spans="2:24">
      <c r="B23" s="8"/>
      <c r="C23" s="123" t="s">
        <v>13</v>
      </c>
      <c r="D23" s="124"/>
      <c r="E23" s="124"/>
      <c r="F23" s="124"/>
      <c r="G23" s="124"/>
      <c r="H23" s="61"/>
      <c r="I23" s="172"/>
      <c r="J23" s="172"/>
      <c r="K23" s="172"/>
      <c r="L23" s="172"/>
      <c r="M23" s="172"/>
      <c r="N23" s="172"/>
      <c r="O23" s="172"/>
      <c r="P23" s="172"/>
      <c r="Q23" s="172"/>
      <c r="R23" s="173"/>
      <c r="S23" s="8"/>
      <c r="X23" s="13"/>
    </row>
    <row r="24" spans="2:24">
      <c r="B24" s="8"/>
      <c r="C24" s="118" t="s">
        <v>14</v>
      </c>
      <c r="D24" s="119"/>
      <c r="E24" s="119"/>
      <c r="F24" s="119"/>
      <c r="G24" s="138"/>
      <c r="H24" s="15">
        <v>101</v>
      </c>
      <c r="I24" s="121">
        <v>87731</v>
      </c>
      <c r="J24" s="120"/>
      <c r="K24" s="120"/>
      <c r="L24" s="120"/>
      <c r="M24" s="122"/>
      <c r="N24" s="121">
        <v>87102</v>
      </c>
      <c r="O24" s="120"/>
      <c r="P24" s="120"/>
      <c r="Q24" s="120"/>
      <c r="R24" s="122"/>
      <c r="S24" s="8"/>
      <c r="U24" s="66" t="s">
        <v>134</v>
      </c>
    </row>
    <row r="25" spans="2:24">
      <c r="B25" s="8"/>
      <c r="C25" s="101" t="s">
        <v>15</v>
      </c>
      <c r="D25" s="102"/>
      <c r="E25" s="102"/>
      <c r="F25" s="102"/>
      <c r="G25" s="103"/>
      <c r="H25" s="12">
        <v>120</v>
      </c>
      <c r="I25" s="98">
        <v>6</v>
      </c>
      <c r="J25" s="99"/>
      <c r="K25" s="99"/>
      <c r="L25" s="99"/>
      <c r="M25" s="100"/>
      <c r="N25" s="98">
        <v>5</v>
      </c>
      <c r="O25" s="99"/>
      <c r="P25" s="99"/>
      <c r="Q25" s="99"/>
      <c r="R25" s="100"/>
      <c r="S25" s="8"/>
      <c r="U25" s="66" t="s">
        <v>135</v>
      </c>
    </row>
    <row r="26" spans="2:24">
      <c r="B26" s="8"/>
      <c r="C26" s="113" t="s">
        <v>16</v>
      </c>
      <c r="D26" s="114"/>
      <c r="E26" s="114"/>
      <c r="F26" s="114"/>
      <c r="G26" s="174"/>
      <c r="H26" s="14">
        <v>130</v>
      </c>
      <c r="I26" s="116">
        <f>-I29</f>
        <v>0</v>
      </c>
      <c r="J26" s="115"/>
      <c r="K26" s="115"/>
      <c r="L26" s="115"/>
      <c r="M26" s="115"/>
      <c r="N26" s="175">
        <v>0</v>
      </c>
      <c r="O26" s="176"/>
      <c r="P26" s="176"/>
      <c r="Q26" s="176"/>
      <c r="R26" s="177"/>
      <c r="S26" s="8"/>
      <c r="U26" s="67" t="s">
        <v>136</v>
      </c>
    </row>
    <row r="27" spans="2:24">
      <c r="B27" s="8"/>
      <c r="C27" s="113" t="s">
        <v>68</v>
      </c>
      <c r="D27" s="114"/>
      <c r="E27" s="114"/>
      <c r="F27" s="114"/>
      <c r="G27" s="114"/>
      <c r="H27" s="14"/>
      <c r="I27" s="115"/>
      <c r="J27" s="115"/>
      <c r="K27" s="115"/>
      <c r="L27" s="115"/>
      <c r="M27" s="115"/>
      <c r="N27" s="116"/>
      <c r="O27" s="115"/>
      <c r="P27" s="115"/>
      <c r="Q27" s="115"/>
      <c r="R27" s="117"/>
      <c r="S27" s="8"/>
      <c r="U27" s="68"/>
    </row>
    <row r="28" spans="2:24">
      <c r="B28" s="8"/>
      <c r="C28" s="118" t="s">
        <v>69</v>
      </c>
      <c r="D28" s="119"/>
      <c r="E28" s="119"/>
      <c r="F28" s="119"/>
      <c r="G28" s="119"/>
      <c r="H28" s="15">
        <v>131</v>
      </c>
      <c r="I28" s="120">
        <f>-I280</f>
        <v>0</v>
      </c>
      <c r="J28" s="120"/>
      <c r="K28" s="120"/>
      <c r="L28" s="120"/>
      <c r="M28" s="120"/>
      <c r="N28" s="121">
        <v>0</v>
      </c>
      <c r="O28" s="120"/>
      <c r="P28" s="120"/>
      <c r="Q28" s="120"/>
      <c r="R28" s="122"/>
      <c r="S28" s="8"/>
      <c r="U28" s="69"/>
    </row>
    <row r="29" spans="2:24">
      <c r="B29" s="8"/>
      <c r="C29" s="118" t="s">
        <v>70</v>
      </c>
      <c r="D29" s="119"/>
      <c r="E29" s="119"/>
      <c r="F29" s="119"/>
      <c r="G29" s="138"/>
      <c r="H29" s="15">
        <v>132</v>
      </c>
      <c r="I29" s="121"/>
      <c r="J29" s="120"/>
      <c r="K29" s="120"/>
      <c r="L29" s="120"/>
      <c r="M29" s="120"/>
      <c r="N29" s="121"/>
      <c r="O29" s="120"/>
      <c r="P29" s="120"/>
      <c r="Q29" s="120"/>
      <c r="R29" s="122"/>
      <c r="S29" s="8"/>
      <c r="U29" s="69"/>
    </row>
    <row r="30" spans="2:24">
      <c r="B30" s="8"/>
      <c r="C30" s="101" t="s">
        <v>71</v>
      </c>
      <c r="D30" s="102"/>
      <c r="E30" s="102"/>
      <c r="F30" s="102"/>
      <c r="G30" s="103"/>
      <c r="H30" s="12">
        <v>133</v>
      </c>
      <c r="I30" s="98"/>
      <c r="J30" s="99"/>
      <c r="K30" s="99"/>
      <c r="L30" s="99"/>
      <c r="M30" s="100"/>
      <c r="N30" s="98"/>
      <c r="O30" s="99"/>
      <c r="P30" s="99"/>
      <c r="Q30" s="99"/>
      <c r="R30" s="100"/>
      <c r="S30" s="8"/>
      <c r="U30" s="70"/>
    </row>
    <row r="31" spans="2:24">
      <c r="B31" s="8"/>
      <c r="C31" s="101" t="s">
        <v>17</v>
      </c>
      <c r="D31" s="102"/>
      <c r="E31" s="102"/>
      <c r="F31" s="102"/>
      <c r="G31" s="103"/>
      <c r="H31" s="12">
        <v>140</v>
      </c>
      <c r="I31" s="98">
        <v>251</v>
      </c>
      <c r="J31" s="99"/>
      <c r="K31" s="99"/>
      <c r="L31" s="99"/>
      <c r="M31" s="100"/>
      <c r="N31" s="98">
        <v>181</v>
      </c>
      <c r="O31" s="99"/>
      <c r="P31" s="99"/>
      <c r="Q31" s="99"/>
      <c r="R31" s="100"/>
      <c r="S31" s="8"/>
      <c r="U31" s="66" t="s">
        <v>137</v>
      </c>
    </row>
    <row r="32" spans="2:24">
      <c r="B32" s="8"/>
      <c r="C32" s="101" t="s">
        <v>18</v>
      </c>
      <c r="D32" s="102"/>
      <c r="E32" s="102"/>
      <c r="F32" s="102"/>
      <c r="G32" s="103"/>
      <c r="H32" s="12">
        <v>150</v>
      </c>
      <c r="I32" s="98">
        <v>32</v>
      </c>
      <c r="J32" s="99"/>
      <c r="K32" s="99"/>
      <c r="L32" s="99"/>
      <c r="M32" s="100"/>
      <c r="N32" s="98">
        <v>27</v>
      </c>
      <c r="O32" s="99"/>
      <c r="P32" s="99"/>
      <c r="Q32" s="99"/>
      <c r="R32" s="100"/>
      <c r="S32" s="8"/>
      <c r="U32" s="66" t="s">
        <v>138</v>
      </c>
    </row>
    <row r="33" spans="2:22">
      <c r="B33" s="8"/>
      <c r="C33" s="101" t="s">
        <v>19</v>
      </c>
      <c r="D33" s="102"/>
      <c r="E33" s="102"/>
      <c r="F33" s="102"/>
      <c r="G33" s="103"/>
      <c r="H33" s="12">
        <v>160</v>
      </c>
      <c r="I33" s="98"/>
      <c r="J33" s="99"/>
      <c r="K33" s="99"/>
      <c r="L33" s="99"/>
      <c r="M33" s="100"/>
      <c r="N33" s="98"/>
      <c r="O33" s="99"/>
      <c r="P33" s="99"/>
      <c r="Q33" s="99"/>
      <c r="R33" s="100"/>
      <c r="S33" s="8"/>
      <c r="U33" s="66" t="s">
        <v>139</v>
      </c>
    </row>
    <row r="34" spans="2:22">
      <c r="B34" s="8"/>
      <c r="C34" s="101" t="s">
        <v>20</v>
      </c>
      <c r="D34" s="102"/>
      <c r="E34" s="102"/>
      <c r="F34" s="102"/>
      <c r="G34" s="103"/>
      <c r="H34" s="12">
        <v>170</v>
      </c>
      <c r="I34" s="98"/>
      <c r="J34" s="99"/>
      <c r="K34" s="99"/>
      <c r="L34" s="99"/>
      <c r="M34" s="100"/>
      <c r="N34" s="98"/>
      <c r="O34" s="99"/>
      <c r="P34" s="99"/>
      <c r="Q34" s="99"/>
      <c r="R34" s="100"/>
      <c r="S34" s="8"/>
      <c r="U34" s="66" t="s">
        <v>140</v>
      </c>
      <c r="V34" s="66" t="s">
        <v>141</v>
      </c>
    </row>
    <row r="35" spans="2:22">
      <c r="B35" s="8"/>
      <c r="C35" s="101" t="s">
        <v>21</v>
      </c>
      <c r="D35" s="102"/>
      <c r="E35" s="102"/>
      <c r="F35" s="102"/>
      <c r="G35" s="103"/>
      <c r="H35" s="12">
        <v>180</v>
      </c>
      <c r="I35" s="98"/>
      <c r="J35" s="99"/>
      <c r="K35" s="99"/>
      <c r="L35" s="99"/>
      <c r="M35" s="100"/>
      <c r="N35" s="98"/>
      <c r="O35" s="99"/>
      <c r="P35" s="99"/>
      <c r="Q35" s="99"/>
      <c r="R35" s="100"/>
      <c r="S35" s="8"/>
      <c r="U35" s="67" t="s">
        <v>142</v>
      </c>
    </row>
    <row r="36" spans="2:22" s="29" customFormat="1" ht="15.75">
      <c r="B36" s="28"/>
      <c r="C36" s="162" t="s">
        <v>22</v>
      </c>
      <c r="D36" s="163"/>
      <c r="E36" s="163"/>
      <c r="F36" s="163"/>
      <c r="G36" s="164"/>
      <c r="H36" s="62">
        <v>190</v>
      </c>
      <c r="I36" s="165">
        <v>48256</v>
      </c>
      <c r="J36" s="166"/>
      <c r="K36" s="166"/>
      <c r="L36" s="166"/>
      <c r="M36" s="167"/>
      <c r="N36" s="165">
        <v>47598</v>
      </c>
      <c r="O36" s="166"/>
      <c r="P36" s="166"/>
      <c r="Q36" s="166"/>
      <c r="R36" s="167"/>
      <c r="S36" s="28"/>
      <c r="U36" s="68"/>
    </row>
    <row r="37" spans="2:22">
      <c r="B37" s="8"/>
      <c r="C37" s="123" t="s">
        <v>23</v>
      </c>
      <c r="D37" s="124"/>
      <c r="E37" s="124"/>
      <c r="F37" s="124"/>
      <c r="G37" s="124"/>
      <c r="H37" s="63"/>
      <c r="I37" s="125"/>
      <c r="J37" s="125"/>
      <c r="K37" s="125"/>
      <c r="L37" s="125"/>
      <c r="M37" s="125"/>
      <c r="N37" s="125"/>
      <c r="O37" s="125"/>
      <c r="P37" s="125"/>
      <c r="Q37" s="125"/>
      <c r="R37" s="126"/>
      <c r="S37" s="8"/>
      <c r="U37" s="70"/>
    </row>
    <row r="38" spans="2:22">
      <c r="B38" s="8"/>
      <c r="C38" s="118" t="s">
        <v>24</v>
      </c>
      <c r="D38" s="119"/>
      <c r="E38" s="119"/>
      <c r="F38" s="119"/>
      <c r="G38" s="138"/>
      <c r="H38" s="15">
        <v>210</v>
      </c>
      <c r="I38" s="168">
        <v>7676</v>
      </c>
      <c r="J38" s="169"/>
      <c r="K38" s="169"/>
      <c r="L38" s="169"/>
      <c r="M38" s="170"/>
      <c r="N38" s="168">
        <v>7627</v>
      </c>
      <c r="O38" s="169"/>
      <c r="P38" s="169"/>
      <c r="Q38" s="169"/>
      <c r="R38" s="170"/>
      <c r="S38" s="8"/>
      <c r="U38" s="66"/>
    </row>
    <row r="39" spans="2:22" ht="15" customHeight="1">
      <c r="B39" s="8"/>
      <c r="C39" s="113" t="s">
        <v>68</v>
      </c>
      <c r="D39" s="114"/>
      <c r="E39" s="114"/>
      <c r="F39" s="114"/>
      <c r="G39" s="114"/>
      <c r="H39" s="14"/>
      <c r="I39" s="115"/>
      <c r="J39" s="115"/>
      <c r="K39" s="115"/>
      <c r="L39" s="115"/>
      <c r="M39" s="115"/>
      <c r="N39" s="116"/>
      <c r="O39" s="115"/>
      <c r="P39" s="115"/>
      <c r="Q39" s="115"/>
      <c r="R39" s="117"/>
      <c r="S39" s="8"/>
      <c r="U39" s="71"/>
    </row>
    <row r="40" spans="2:22" ht="15" customHeight="1">
      <c r="B40" s="8"/>
      <c r="C40" s="118" t="s">
        <v>73</v>
      </c>
      <c r="D40" s="119"/>
      <c r="E40" s="119"/>
      <c r="F40" s="119"/>
      <c r="G40" s="119"/>
      <c r="H40" s="15">
        <v>211</v>
      </c>
      <c r="I40" s="120">
        <v>4289</v>
      </c>
      <c r="J40" s="120"/>
      <c r="K40" s="120"/>
      <c r="L40" s="120"/>
      <c r="M40" s="120"/>
      <c r="N40" s="121">
        <v>3401</v>
      </c>
      <c r="O40" s="120"/>
      <c r="P40" s="120"/>
      <c r="Q40" s="120"/>
      <c r="R40" s="122"/>
      <c r="S40" s="8"/>
      <c r="U40" s="72" t="s">
        <v>143</v>
      </c>
    </row>
    <row r="41" spans="2:22">
      <c r="B41" s="8"/>
      <c r="C41" s="101" t="s">
        <v>72</v>
      </c>
      <c r="D41" s="102"/>
      <c r="E41" s="102"/>
      <c r="F41" s="102"/>
      <c r="G41" s="103"/>
      <c r="H41" s="12">
        <v>212</v>
      </c>
      <c r="I41" s="98" t="s">
        <v>181</v>
      </c>
      <c r="J41" s="99"/>
      <c r="K41" s="99"/>
      <c r="L41" s="99"/>
      <c r="M41" s="100"/>
      <c r="N41" s="98" t="s">
        <v>181</v>
      </c>
      <c r="O41" s="99"/>
      <c r="P41" s="99"/>
      <c r="Q41" s="99"/>
      <c r="R41" s="100"/>
      <c r="S41" s="8"/>
      <c r="U41" s="66" t="s">
        <v>144</v>
      </c>
    </row>
    <row r="42" spans="2:22">
      <c r="B42" s="8"/>
      <c r="C42" s="101" t="s">
        <v>74</v>
      </c>
      <c r="D42" s="102"/>
      <c r="E42" s="102"/>
      <c r="F42" s="102"/>
      <c r="G42" s="103"/>
      <c r="H42" s="12">
        <v>213</v>
      </c>
      <c r="I42" s="98">
        <v>0</v>
      </c>
      <c r="J42" s="99"/>
      <c r="K42" s="99"/>
      <c r="L42" s="99"/>
      <c r="M42" s="100"/>
      <c r="N42" s="98">
        <v>644</v>
      </c>
      <c r="O42" s="99"/>
      <c r="P42" s="99"/>
      <c r="Q42" s="99"/>
      <c r="R42" s="100"/>
      <c r="S42" s="8"/>
      <c r="U42" s="66" t="s">
        <v>145</v>
      </c>
    </row>
    <row r="43" spans="2:22">
      <c r="B43" s="8"/>
      <c r="C43" s="101" t="s">
        <v>75</v>
      </c>
      <c r="D43" s="102"/>
      <c r="E43" s="102"/>
      <c r="F43" s="102"/>
      <c r="G43" s="103"/>
      <c r="H43" s="12">
        <v>214</v>
      </c>
      <c r="I43" s="98">
        <v>3386</v>
      </c>
      <c r="J43" s="99"/>
      <c r="K43" s="99"/>
      <c r="L43" s="99"/>
      <c r="M43" s="100"/>
      <c r="N43" s="98">
        <v>3552</v>
      </c>
      <c r="O43" s="99"/>
      <c r="P43" s="99"/>
      <c r="Q43" s="99"/>
      <c r="R43" s="100"/>
      <c r="S43" s="8"/>
      <c r="U43" s="66" t="s">
        <v>147</v>
      </c>
      <c r="V43" s="66" t="s">
        <v>146</v>
      </c>
    </row>
    <row r="44" spans="2:22">
      <c r="B44" s="8"/>
      <c r="C44" s="101" t="s">
        <v>76</v>
      </c>
      <c r="D44" s="102"/>
      <c r="E44" s="102"/>
      <c r="F44" s="102"/>
      <c r="G44" s="103"/>
      <c r="H44" s="12">
        <v>215</v>
      </c>
      <c r="I44" s="98">
        <v>1</v>
      </c>
      <c r="J44" s="99"/>
      <c r="K44" s="99"/>
      <c r="L44" s="99"/>
      <c r="M44" s="100"/>
      <c r="N44" s="98">
        <v>30</v>
      </c>
      <c r="O44" s="99"/>
      <c r="P44" s="99"/>
      <c r="Q44" s="99"/>
      <c r="R44" s="100"/>
      <c r="S44" s="8"/>
      <c r="U44" s="66" t="s">
        <v>148</v>
      </c>
    </row>
    <row r="45" spans="2:22">
      <c r="B45" s="8"/>
      <c r="C45" s="101" t="s">
        <v>77</v>
      </c>
      <c r="D45" s="102"/>
      <c r="E45" s="102"/>
      <c r="F45" s="102"/>
      <c r="G45" s="103"/>
      <c r="H45" s="12">
        <v>216</v>
      </c>
      <c r="I45" s="98"/>
      <c r="J45" s="99"/>
      <c r="K45" s="99"/>
      <c r="L45" s="99"/>
      <c r="M45" s="100"/>
      <c r="N45" s="98"/>
      <c r="O45" s="99"/>
      <c r="P45" s="99"/>
      <c r="Q45" s="99"/>
      <c r="R45" s="100"/>
      <c r="S45" s="8"/>
      <c r="U45" s="67"/>
    </row>
    <row r="46" spans="2:22">
      <c r="B46" s="8"/>
      <c r="C46" s="101" t="s">
        <v>25</v>
      </c>
      <c r="D46" s="102"/>
      <c r="E46" s="102"/>
      <c r="F46" s="102"/>
      <c r="G46" s="103"/>
      <c r="H46" s="12">
        <v>220</v>
      </c>
      <c r="I46" s="98"/>
      <c r="J46" s="99"/>
      <c r="K46" s="99"/>
      <c r="L46" s="99"/>
      <c r="M46" s="100"/>
      <c r="N46" s="98"/>
      <c r="O46" s="99"/>
      <c r="P46" s="99"/>
      <c r="Q46" s="99"/>
      <c r="R46" s="100"/>
      <c r="S46" s="8"/>
      <c r="U46" s="66" t="s">
        <v>149</v>
      </c>
    </row>
    <row r="47" spans="2:22">
      <c r="B47" s="8"/>
      <c r="C47" s="101" t="s">
        <v>26</v>
      </c>
      <c r="D47" s="102"/>
      <c r="E47" s="102"/>
      <c r="F47" s="102"/>
      <c r="G47" s="103"/>
      <c r="H47" s="12">
        <v>230</v>
      </c>
      <c r="I47" s="98">
        <v>71</v>
      </c>
      <c r="J47" s="99"/>
      <c r="K47" s="99"/>
      <c r="L47" s="99"/>
      <c r="M47" s="100"/>
      <c r="N47" s="98">
        <v>86</v>
      </c>
      <c r="O47" s="99"/>
      <c r="P47" s="99"/>
      <c r="Q47" s="99"/>
      <c r="R47" s="100"/>
      <c r="S47" s="8"/>
      <c r="U47" s="67" t="s">
        <v>142</v>
      </c>
    </row>
    <row r="48" spans="2:22" ht="30" customHeight="1">
      <c r="B48" s="8"/>
      <c r="C48" s="101" t="s">
        <v>27</v>
      </c>
      <c r="D48" s="102"/>
      <c r="E48" s="102"/>
      <c r="F48" s="102"/>
      <c r="G48" s="103"/>
      <c r="H48" s="12">
        <v>240</v>
      </c>
      <c r="I48" s="98">
        <v>202</v>
      </c>
      <c r="J48" s="99"/>
      <c r="K48" s="99"/>
      <c r="L48" s="99"/>
      <c r="M48" s="100"/>
      <c r="N48" s="98">
        <v>144</v>
      </c>
      <c r="O48" s="99"/>
      <c r="P48" s="99"/>
      <c r="Q48" s="99"/>
      <c r="R48" s="100"/>
      <c r="S48" s="8"/>
      <c r="U48" s="66" t="s">
        <v>150</v>
      </c>
    </row>
    <row r="49" spans="2:27">
      <c r="B49" s="8"/>
      <c r="C49" s="101" t="s">
        <v>28</v>
      </c>
      <c r="D49" s="102"/>
      <c r="E49" s="102"/>
      <c r="F49" s="102"/>
      <c r="G49" s="103"/>
      <c r="H49" s="12">
        <v>250</v>
      </c>
      <c r="I49" s="98">
        <v>5933</v>
      </c>
      <c r="J49" s="99"/>
      <c r="K49" s="99"/>
      <c r="L49" s="99"/>
      <c r="M49" s="100"/>
      <c r="N49" s="98">
        <v>7136</v>
      </c>
      <c r="O49" s="99"/>
      <c r="P49" s="99"/>
      <c r="Q49" s="99"/>
      <c r="R49" s="100"/>
      <c r="S49" s="8"/>
      <c r="U49" s="66" t="s">
        <v>140</v>
      </c>
      <c r="V49" s="66" t="s">
        <v>141</v>
      </c>
    </row>
    <row r="50" spans="2:27">
      <c r="B50" s="8"/>
      <c r="C50" s="101" t="s">
        <v>29</v>
      </c>
      <c r="D50" s="102"/>
      <c r="E50" s="102"/>
      <c r="F50" s="102"/>
      <c r="G50" s="103"/>
      <c r="H50" s="12">
        <v>260</v>
      </c>
      <c r="I50" s="98">
        <v>43</v>
      </c>
      <c r="J50" s="99"/>
      <c r="K50" s="99"/>
      <c r="L50" s="99"/>
      <c r="M50" s="100"/>
      <c r="N50" s="98">
        <v>43</v>
      </c>
      <c r="O50" s="99"/>
      <c r="P50" s="99"/>
      <c r="Q50" s="99"/>
      <c r="R50" s="100"/>
      <c r="S50" s="8"/>
      <c r="U50" s="66" t="s">
        <v>151</v>
      </c>
      <c r="V50" s="66" t="s">
        <v>152</v>
      </c>
    </row>
    <row r="51" spans="2:27">
      <c r="B51" s="8"/>
      <c r="C51" s="101" t="s">
        <v>30</v>
      </c>
      <c r="D51" s="102"/>
      <c r="E51" s="102"/>
      <c r="F51" s="102"/>
      <c r="G51" s="103"/>
      <c r="H51" s="12">
        <v>270</v>
      </c>
      <c r="I51" s="98">
        <v>404</v>
      </c>
      <c r="J51" s="99"/>
      <c r="K51" s="99"/>
      <c r="L51" s="99"/>
      <c r="M51" s="100"/>
      <c r="N51" s="98">
        <v>164</v>
      </c>
      <c r="O51" s="99"/>
      <c r="P51" s="99"/>
      <c r="Q51" s="99"/>
      <c r="R51" s="100"/>
      <c r="S51" s="8"/>
      <c r="U51" s="86" t="s">
        <v>153</v>
      </c>
      <c r="V51" s="87"/>
    </row>
    <row r="52" spans="2:27">
      <c r="B52" s="8"/>
      <c r="C52" s="101" t="s">
        <v>31</v>
      </c>
      <c r="D52" s="102"/>
      <c r="E52" s="102"/>
      <c r="F52" s="102"/>
      <c r="G52" s="103"/>
      <c r="H52" s="12">
        <v>280</v>
      </c>
      <c r="I52" s="159">
        <v>2</v>
      </c>
      <c r="J52" s="160"/>
      <c r="K52" s="160"/>
      <c r="L52" s="160"/>
      <c r="M52" s="161"/>
      <c r="N52" s="104">
        <v>2</v>
      </c>
      <c r="O52" s="105"/>
      <c r="P52" s="105"/>
      <c r="Q52" s="105"/>
      <c r="R52" s="106"/>
      <c r="S52" s="8"/>
      <c r="U52" s="67" t="s">
        <v>154</v>
      </c>
    </row>
    <row r="53" spans="2:27" s="29" customFormat="1" ht="15.75">
      <c r="B53" s="28"/>
      <c r="C53" s="96" t="s">
        <v>32</v>
      </c>
      <c r="D53" s="96"/>
      <c r="E53" s="96"/>
      <c r="F53" s="96"/>
      <c r="G53" s="96"/>
      <c r="H53" s="64">
        <v>290</v>
      </c>
      <c r="I53" s="97">
        <v>14331</v>
      </c>
      <c r="J53" s="97"/>
      <c r="K53" s="97"/>
      <c r="L53" s="97"/>
      <c r="M53" s="97"/>
      <c r="N53" s="97">
        <v>15202</v>
      </c>
      <c r="O53" s="97"/>
      <c r="P53" s="97"/>
      <c r="Q53" s="97"/>
      <c r="R53" s="97"/>
      <c r="S53" s="28"/>
      <c r="U53" s="32" t="str">
        <f>IF(I54-I96=0," ",IF(U54&lt;0,CONCATENATE("Актив баланса на начало отчетного периода меньше пассива на ",-U54," млн.руб."),CONCATENATE("Актив баланса на начало отчетного периода превышает пассив на ",U54," млн.руб.")))</f>
        <v xml:space="preserve"> </v>
      </c>
    </row>
    <row r="54" spans="2:27" s="29" customFormat="1" ht="15.75">
      <c r="B54" s="28"/>
      <c r="C54" s="96" t="s">
        <v>33</v>
      </c>
      <c r="D54" s="96"/>
      <c r="E54" s="96"/>
      <c r="F54" s="96"/>
      <c r="G54" s="96"/>
      <c r="H54" s="64">
        <v>300</v>
      </c>
      <c r="I54" s="97">
        <v>62587</v>
      </c>
      <c r="J54" s="97"/>
      <c r="K54" s="97"/>
      <c r="L54" s="97"/>
      <c r="M54" s="97"/>
      <c r="N54" s="97">
        <v>62800</v>
      </c>
      <c r="O54" s="97"/>
      <c r="P54" s="97"/>
      <c r="Q54" s="97"/>
      <c r="R54" s="97"/>
      <c r="S54" s="28"/>
      <c r="U54" s="65">
        <f>IF(ABS(I54-I96)&gt;0,I54-I96,0)</f>
        <v>0</v>
      </c>
      <c r="V54" s="65">
        <f>IF(ABS(N54-N96)&gt;0,N54-N96,0)</f>
        <v>0</v>
      </c>
    </row>
    <row r="55" spans="2:27">
      <c r="B55" s="8"/>
      <c r="C55" s="20"/>
      <c r="D55" s="20"/>
      <c r="E55" s="20"/>
      <c r="F55" s="20"/>
      <c r="G55" s="20"/>
      <c r="H55" s="21"/>
      <c r="I55" s="22"/>
      <c r="J55" s="22"/>
      <c r="K55" s="22"/>
      <c r="L55" s="22"/>
      <c r="M55" s="22"/>
      <c r="N55" s="22"/>
      <c r="O55" s="22"/>
      <c r="P55" s="22"/>
      <c r="Q55" s="22"/>
      <c r="R55" s="22"/>
      <c r="S55" s="8"/>
      <c r="V55" s="33" t="str">
        <f>IF(N54-N96=0," ",IF(V54&lt;0,CONCATENATE("Актив баланса на конец отчетного периода меньше пассива на ",-V54," млн.руб."),CONCATENATE("Актив баланса на конец отчетного периода превышает пассив на ",V54," млн.руб.")))</f>
        <v xml:space="preserve"> </v>
      </c>
    </row>
    <row r="56" spans="2:27">
      <c r="B56" s="8"/>
      <c r="C56" s="171"/>
      <c r="D56" s="171"/>
      <c r="E56" s="171"/>
      <c r="F56" s="171"/>
      <c r="G56" s="171"/>
      <c r="H56" s="171"/>
      <c r="I56" s="171"/>
      <c r="J56" s="171"/>
      <c r="K56" s="171"/>
      <c r="L56" s="171"/>
      <c r="M56" s="171"/>
      <c r="N56" s="171"/>
      <c r="O56" s="19"/>
      <c r="P56" s="19"/>
      <c r="Q56" s="19"/>
      <c r="R56" s="19"/>
      <c r="S56" s="8"/>
    </row>
    <row r="57" spans="2:27" ht="15" customHeight="1">
      <c r="B57" s="8"/>
      <c r="C57" s="139" t="s">
        <v>34</v>
      </c>
      <c r="D57" s="140"/>
      <c r="E57" s="140"/>
      <c r="F57" s="140"/>
      <c r="G57" s="141"/>
      <c r="H57" s="145" t="s">
        <v>12</v>
      </c>
      <c r="I57" s="31" t="s">
        <v>62</v>
      </c>
      <c r="J57" s="150" t="s">
        <v>195</v>
      </c>
      <c r="K57" s="151"/>
      <c r="L57" s="151"/>
      <c r="M57" s="50"/>
      <c r="N57" s="49" t="s">
        <v>132</v>
      </c>
      <c r="O57" s="154" t="s">
        <v>190</v>
      </c>
      <c r="P57" s="155"/>
      <c r="Q57" s="155"/>
      <c r="R57" s="156"/>
      <c r="S57" s="8"/>
    </row>
    <row r="58" spans="2:27">
      <c r="B58" s="8"/>
      <c r="C58" s="142">
        <v>1</v>
      </c>
      <c r="D58" s="143"/>
      <c r="E58" s="143"/>
      <c r="F58" s="143"/>
      <c r="G58" s="144"/>
      <c r="H58" s="146"/>
      <c r="I58" s="157"/>
      <c r="J58" s="92"/>
      <c r="K58" s="92"/>
      <c r="L58" s="92"/>
      <c r="M58" s="93"/>
      <c r="N58" s="152"/>
      <c r="O58" s="153"/>
      <c r="P58" s="46"/>
      <c r="Q58" s="47"/>
      <c r="R58" s="48"/>
      <c r="S58" s="8"/>
    </row>
    <row r="59" spans="2:27">
      <c r="B59" s="8"/>
      <c r="C59" s="147">
        <v>1</v>
      </c>
      <c r="D59" s="148"/>
      <c r="E59" s="148"/>
      <c r="F59" s="148"/>
      <c r="G59" s="149"/>
      <c r="H59" s="30">
        <v>2</v>
      </c>
      <c r="I59" s="147">
        <v>3</v>
      </c>
      <c r="J59" s="148"/>
      <c r="K59" s="148"/>
      <c r="L59" s="148"/>
      <c r="M59" s="149"/>
      <c r="N59" s="147">
        <v>4</v>
      </c>
      <c r="O59" s="148"/>
      <c r="P59" s="148"/>
      <c r="Q59" s="148"/>
      <c r="R59" s="149"/>
      <c r="S59" s="8"/>
    </row>
    <row r="60" spans="2:27">
      <c r="B60" s="8"/>
      <c r="C60" s="123" t="s">
        <v>35</v>
      </c>
      <c r="D60" s="124"/>
      <c r="E60" s="124"/>
      <c r="F60" s="124"/>
      <c r="G60" s="124"/>
      <c r="H60" s="63"/>
      <c r="I60" s="136"/>
      <c r="J60" s="136"/>
      <c r="K60" s="136"/>
      <c r="L60" s="136"/>
      <c r="M60" s="136"/>
      <c r="N60" s="136"/>
      <c r="O60" s="136"/>
      <c r="P60" s="136"/>
      <c r="Q60" s="136"/>
      <c r="R60" s="137"/>
      <c r="S60" s="8"/>
    </row>
    <row r="61" spans="2:27" ht="15" customHeight="1">
      <c r="B61" s="8"/>
      <c r="C61" s="118" t="s">
        <v>36</v>
      </c>
      <c r="D61" s="119"/>
      <c r="E61" s="119"/>
      <c r="F61" s="119"/>
      <c r="G61" s="138"/>
      <c r="H61" s="15">
        <v>410</v>
      </c>
      <c r="I61" s="121">
        <v>39438</v>
      </c>
      <c r="J61" s="120"/>
      <c r="K61" s="120"/>
      <c r="L61" s="120"/>
      <c r="M61" s="122"/>
      <c r="N61" s="121">
        <v>39438</v>
      </c>
      <c r="O61" s="120"/>
      <c r="P61" s="120"/>
      <c r="Q61" s="120"/>
      <c r="R61" s="122"/>
      <c r="S61" s="8"/>
      <c r="U61" s="66" t="s">
        <v>155</v>
      </c>
    </row>
    <row r="62" spans="2:27" ht="15" customHeight="1">
      <c r="B62" s="8"/>
      <c r="C62" s="101" t="s">
        <v>37</v>
      </c>
      <c r="D62" s="102"/>
      <c r="E62" s="102"/>
      <c r="F62" s="102"/>
      <c r="G62" s="103"/>
      <c r="H62" s="12">
        <v>420</v>
      </c>
      <c r="I62" s="133"/>
      <c r="J62" s="134"/>
      <c r="K62" s="134"/>
      <c r="L62" s="134"/>
      <c r="M62" s="135"/>
      <c r="N62" s="133"/>
      <c r="O62" s="134"/>
      <c r="P62" s="134"/>
      <c r="Q62" s="134"/>
      <c r="R62" s="135"/>
      <c r="S62" s="8"/>
      <c r="U62" s="66" t="s">
        <v>156</v>
      </c>
      <c r="V62" s="73"/>
      <c r="W62" s="73"/>
      <c r="X62" s="73"/>
      <c r="Y62" s="73"/>
      <c r="Z62" s="73"/>
      <c r="AA62" s="73"/>
    </row>
    <row r="63" spans="2:27">
      <c r="B63" s="8"/>
      <c r="C63" s="101" t="s">
        <v>38</v>
      </c>
      <c r="D63" s="102"/>
      <c r="E63" s="102"/>
      <c r="F63" s="102"/>
      <c r="G63" s="103"/>
      <c r="H63" s="12">
        <v>430</v>
      </c>
      <c r="I63" s="133"/>
      <c r="J63" s="134"/>
      <c r="K63" s="134"/>
      <c r="L63" s="134"/>
      <c r="M63" s="135"/>
      <c r="N63" s="133"/>
      <c r="O63" s="134"/>
      <c r="P63" s="134"/>
      <c r="Q63" s="134"/>
      <c r="R63" s="135"/>
      <c r="S63" s="8"/>
      <c r="U63" s="67" t="s">
        <v>157</v>
      </c>
      <c r="V63" s="73"/>
      <c r="W63" s="73"/>
      <c r="X63" s="73"/>
      <c r="Y63" s="73"/>
      <c r="Z63" s="73"/>
      <c r="AA63" s="73"/>
    </row>
    <row r="64" spans="2:27">
      <c r="B64" s="8"/>
      <c r="C64" s="101" t="s">
        <v>39</v>
      </c>
      <c r="D64" s="102"/>
      <c r="E64" s="102"/>
      <c r="F64" s="102"/>
      <c r="G64" s="103"/>
      <c r="H64" s="12">
        <v>440</v>
      </c>
      <c r="I64" s="98">
        <v>806</v>
      </c>
      <c r="J64" s="99"/>
      <c r="K64" s="99"/>
      <c r="L64" s="99"/>
      <c r="M64" s="100"/>
      <c r="N64" s="98">
        <v>806</v>
      </c>
      <c r="O64" s="99"/>
      <c r="P64" s="99"/>
      <c r="Q64" s="99"/>
      <c r="R64" s="100"/>
      <c r="S64" s="8"/>
      <c r="U64" s="66" t="s">
        <v>158</v>
      </c>
      <c r="V64" s="73"/>
      <c r="W64" s="73"/>
      <c r="X64" s="73"/>
      <c r="Y64" s="73"/>
      <c r="Z64" s="73"/>
      <c r="AA64" s="73"/>
    </row>
    <row r="65" spans="2:27">
      <c r="B65" s="8"/>
      <c r="C65" s="101" t="s">
        <v>40</v>
      </c>
      <c r="D65" s="102"/>
      <c r="E65" s="102"/>
      <c r="F65" s="102"/>
      <c r="G65" s="103"/>
      <c r="H65" s="12">
        <v>450</v>
      </c>
      <c r="I65" s="98">
        <v>13626</v>
      </c>
      <c r="J65" s="99"/>
      <c r="K65" s="99"/>
      <c r="L65" s="99"/>
      <c r="M65" s="100"/>
      <c r="N65" s="98">
        <v>13627</v>
      </c>
      <c r="O65" s="99"/>
      <c r="P65" s="99"/>
      <c r="Q65" s="99"/>
      <c r="R65" s="100"/>
      <c r="S65" s="8"/>
      <c r="U65" s="66" t="s">
        <v>159</v>
      </c>
      <c r="V65" s="73"/>
      <c r="W65" s="73"/>
      <c r="X65" s="73"/>
      <c r="Y65" s="73"/>
      <c r="Z65" s="73"/>
      <c r="AA65" s="73"/>
    </row>
    <row r="66" spans="2:27">
      <c r="B66" s="8"/>
      <c r="C66" s="101" t="s">
        <v>41</v>
      </c>
      <c r="D66" s="102"/>
      <c r="E66" s="102"/>
      <c r="F66" s="102"/>
      <c r="G66" s="103"/>
      <c r="H66" s="12">
        <v>460</v>
      </c>
      <c r="I66" s="98">
        <v>1696</v>
      </c>
      <c r="J66" s="99"/>
      <c r="K66" s="99"/>
      <c r="L66" s="99"/>
      <c r="M66" s="100"/>
      <c r="N66" s="98">
        <v>1094</v>
      </c>
      <c r="O66" s="99"/>
      <c r="P66" s="99"/>
      <c r="Q66" s="99"/>
      <c r="R66" s="100"/>
      <c r="S66" s="8"/>
      <c r="U66" s="67" t="s">
        <v>160</v>
      </c>
      <c r="V66" s="73"/>
      <c r="W66" s="73"/>
      <c r="X66" s="73"/>
      <c r="Y66" s="73"/>
      <c r="Z66" s="73"/>
      <c r="AA66" s="73"/>
    </row>
    <row r="67" spans="2:27">
      <c r="B67" s="8"/>
      <c r="C67" s="101" t="s">
        <v>42</v>
      </c>
      <c r="D67" s="102"/>
      <c r="E67" s="102"/>
      <c r="F67" s="102"/>
      <c r="G67" s="103"/>
      <c r="H67" s="12">
        <v>470</v>
      </c>
      <c r="I67" s="98">
        <v>0</v>
      </c>
      <c r="J67" s="99"/>
      <c r="K67" s="99"/>
      <c r="L67" s="99"/>
      <c r="M67" s="100"/>
      <c r="N67" s="98"/>
      <c r="O67" s="99"/>
      <c r="P67" s="99"/>
      <c r="Q67" s="99"/>
      <c r="R67" s="100"/>
      <c r="S67" s="8"/>
      <c r="U67" s="66" t="s">
        <v>161</v>
      </c>
    </row>
    <row r="68" spans="2:27">
      <c r="B68" s="8"/>
      <c r="C68" s="101" t="s">
        <v>43</v>
      </c>
      <c r="D68" s="102"/>
      <c r="E68" s="102"/>
      <c r="F68" s="102"/>
      <c r="G68" s="103"/>
      <c r="H68" s="12">
        <v>480</v>
      </c>
      <c r="I68" s="98"/>
      <c r="J68" s="99"/>
      <c r="K68" s="99"/>
      <c r="L68" s="99"/>
      <c r="M68" s="100"/>
      <c r="N68" s="98"/>
      <c r="O68" s="99"/>
      <c r="P68" s="99"/>
      <c r="Q68" s="99"/>
      <c r="R68" s="100"/>
      <c r="S68" s="8"/>
      <c r="U68" s="67" t="s">
        <v>162</v>
      </c>
    </row>
    <row r="69" spans="2:27" s="29" customFormat="1" ht="15.75">
      <c r="B69" s="28"/>
      <c r="C69" s="127" t="s">
        <v>44</v>
      </c>
      <c r="D69" s="128"/>
      <c r="E69" s="128"/>
      <c r="F69" s="128"/>
      <c r="G69" s="129"/>
      <c r="H69" s="64">
        <v>490</v>
      </c>
      <c r="I69" s="130">
        <v>55566</v>
      </c>
      <c r="J69" s="131"/>
      <c r="K69" s="131"/>
      <c r="L69" s="131"/>
      <c r="M69" s="132"/>
      <c r="N69" s="130">
        <v>54965</v>
      </c>
      <c r="O69" s="131"/>
      <c r="P69" s="131"/>
      <c r="Q69" s="131"/>
      <c r="R69" s="132"/>
      <c r="S69" s="28"/>
    </row>
    <row r="70" spans="2:27" ht="15" customHeight="1">
      <c r="B70" s="8"/>
      <c r="C70" s="123" t="s">
        <v>45</v>
      </c>
      <c r="D70" s="124"/>
      <c r="E70" s="124"/>
      <c r="F70" s="124"/>
      <c r="G70" s="124"/>
      <c r="H70" s="63"/>
      <c r="I70" s="125"/>
      <c r="J70" s="125"/>
      <c r="K70" s="125"/>
      <c r="L70" s="125"/>
      <c r="M70" s="125"/>
      <c r="N70" s="125"/>
      <c r="O70" s="125"/>
      <c r="P70" s="125"/>
      <c r="Q70" s="125"/>
      <c r="R70" s="126"/>
      <c r="S70" s="8"/>
    </row>
    <row r="71" spans="2:27">
      <c r="B71" s="8"/>
      <c r="C71" s="101" t="s">
        <v>46</v>
      </c>
      <c r="D71" s="102"/>
      <c r="E71" s="102"/>
      <c r="F71" s="102"/>
      <c r="G71" s="103"/>
      <c r="H71" s="12">
        <v>510</v>
      </c>
      <c r="I71" s="98">
        <v>0</v>
      </c>
      <c r="J71" s="99"/>
      <c r="K71" s="99"/>
      <c r="L71" s="99"/>
      <c r="M71" s="100"/>
      <c r="N71" s="98">
        <v>0</v>
      </c>
      <c r="O71" s="99"/>
      <c r="P71" s="99"/>
      <c r="Q71" s="99"/>
      <c r="R71" s="100"/>
      <c r="S71" s="8"/>
      <c r="U71" s="66" t="s">
        <v>163</v>
      </c>
    </row>
    <row r="72" spans="2:27">
      <c r="B72" s="8"/>
      <c r="C72" s="101" t="s">
        <v>47</v>
      </c>
      <c r="D72" s="102"/>
      <c r="E72" s="102"/>
      <c r="F72" s="102"/>
      <c r="G72" s="103"/>
      <c r="H72" s="12">
        <v>520</v>
      </c>
      <c r="I72" s="98">
        <v>0</v>
      </c>
      <c r="J72" s="99"/>
      <c r="K72" s="99"/>
      <c r="L72" s="99"/>
      <c r="M72" s="100"/>
      <c r="N72" s="98"/>
      <c r="O72" s="99"/>
      <c r="P72" s="99"/>
      <c r="Q72" s="99"/>
      <c r="R72" s="100"/>
      <c r="S72" s="8"/>
      <c r="U72" s="66" t="s">
        <v>164</v>
      </c>
    </row>
    <row r="73" spans="2:27">
      <c r="B73" s="8"/>
      <c r="C73" s="101" t="s">
        <v>48</v>
      </c>
      <c r="D73" s="102"/>
      <c r="E73" s="102"/>
      <c r="F73" s="102"/>
      <c r="G73" s="103"/>
      <c r="H73" s="12">
        <v>530</v>
      </c>
      <c r="I73" s="98">
        <v>0</v>
      </c>
      <c r="J73" s="99"/>
      <c r="K73" s="99"/>
      <c r="L73" s="99"/>
      <c r="M73" s="100"/>
      <c r="N73" s="98">
        <v>0</v>
      </c>
      <c r="O73" s="99"/>
      <c r="P73" s="99"/>
      <c r="Q73" s="99"/>
      <c r="R73" s="100"/>
      <c r="S73" s="8"/>
      <c r="U73" s="67" t="s">
        <v>165</v>
      </c>
    </row>
    <row r="74" spans="2:27">
      <c r="B74" s="8"/>
      <c r="C74" s="101" t="s">
        <v>49</v>
      </c>
      <c r="D74" s="102"/>
      <c r="E74" s="102"/>
      <c r="F74" s="102"/>
      <c r="G74" s="103"/>
      <c r="H74" s="12">
        <v>540</v>
      </c>
      <c r="I74" s="98"/>
      <c r="J74" s="99"/>
      <c r="K74" s="99"/>
      <c r="L74" s="99"/>
      <c r="M74" s="100"/>
      <c r="N74" s="98"/>
      <c r="O74" s="99"/>
      <c r="P74" s="99"/>
      <c r="Q74" s="99"/>
      <c r="R74" s="100"/>
      <c r="S74" s="8"/>
      <c r="U74" s="66" t="s">
        <v>166</v>
      </c>
    </row>
    <row r="75" spans="2:27">
      <c r="B75" s="8"/>
      <c r="C75" s="101" t="s">
        <v>50</v>
      </c>
      <c r="D75" s="102"/>
      <c r="E75" s="102"/>
      <c r="F75" s="102"/>
      <c r="G75" s="103"/>
      <c r="H75" s="12">
        <v>550</v>
      </c>
      <c r="I75" s="98"/>
      <c r="J75" s="99"/>
      <c r="K75" s="99"/>
      <c r="L75" s="99"/>
      <c r="M75" s="100"/>
      <c r="N75" s="98"/>
      <c r="O75" s="99"/>
      <c r="P75" s="99"/>
      <c r="Q75" s="99"/>
      <c r="R75" s="100"/>
      <c r="S75" s="8"/>
      <c r="U75" s="66" t="s">
        <v>167</v>
      </c>
    </row>
    <row r="76" spans="2:27">
      <c r="B76" s="8"/>
      <c r="C76" s="101" t="s">
        <v>51</v>
      </c>
      <c r="D76" s="102"/>
      <c r="E76" s="102"/>
      <c r="F76" s="102"/>
      <c r="G76" s="103"/>
      <c r="H76" s="12">
        <v>560</v>
      </c>
      <c r="I76" s="98"/>
      <c r="J76" s="99"/>
      <c r="K76" s="99"/>
      <c r="L76" s="99"/>
      <c r="M76" s="100"/>
      <c r="N76" s="98"/>
      <c r="O76" s="99"/>
      <c r="P76" s="99"/>
      <c r="Q76" s="99"/>
      <c r="R76" s="100"/>
      <c r="S76" s="8"/>
      <c r="U76" s="67"/>
    </row>
    <row r="77" spans="2:27" s="29" customFormat="1" ht="15.75">
      <c r="B77" s="28"/>
      <c r="C77" s="127" t="s">
        <v>52</v>
      </c>
      <c r="D77" s="128"/>
      <c r="E77" s="128"/>
      <c r="F77" s="128"/>
      <c r="G77" s="129"/>
      <c r="H77" s="64">
        <v>590</v>
      </c>
      <c r="I77" s="130">
        <v>0</v>
      </c>
      <c r="J77" s="131"/>
      <c r="K77" s="131"/>
      <c r="L77" s="131"/>
      <c r="M77" s="132"/>
      <c r="N77" s="130">
        <v>0</v>
      </c>
      <c r="O77" s="131"/>
      <c r="P77" s="131"/>
      <c r="Q77" s="131"/>
      <c r="R77" s="132"/>
      <c r="S77" s="28"/>
    </row>
    <row r="78" spans="2:27" ht="15" customHeight="1">
      <c r="B78" s="8"/>
      <c r="C78" s="123" t="s">
        <v>53</v>
      </c>
      <c r="D78" s="124"/>
      <c r="E78" s="124"/>
      <c r="F78" s="124"/>
      <c r="G78" s="124"/>
      <c r="H78" s="63"/>
      <c r="I78" s="125"/>
      <c r="J78" s="125"/>
      <c r="K78" s="125"/>
      <c r="L78" s="125"/>
      <c r="M78" s="125"/>
      <c r="N78" s="125"/>
      <c r="O78" s="125"/>
      <c r="P78" s="125"/>
      <c r="Q78" s="125"/>
      <c r="R78" s="126"/>
      <c r="S78" s="8"/>
    </row>
    <row r="79" spans="2:27">
      <c r="B79" s="8"/>
      <c r="C79" s="101" t="s">
        <v>54</v>
      </c>
      <c r="D79" s="102"/>
      <c r="E79" s="102"/>
      <c r="F79" s="102"/>
      <c r="G79" s="103"/>
      <c r="H79" s="12">
        <v>610</v>
      </c>
      <c r="I79" s="98">
        <v>0</v>
      </c>
      <c r="J79" s="99"/>
      <c r="K79" s="99"/>
      <c r="L79" s="99"/>
      <c r="M79" s="100"/>
      <c r="N79" s="98"/>
      <c r="O79" s="99"/>
      <c r="P79" s="99"/>
      <c r="Q79" s="99"/>
      <c r="R79" s="100"/>
      <c r="S79" s="8"/>
      <c r="U79" s="66" t="s">
        <v>168</v>
      </c>
    </row>
    <row r="80" spans="2:27">
      <c r="B80" s="8"/>
      <c r="C80" s="101" t="s">
        <v>55</v>
      </c>
      <c r="D80" s="102"/>
      <c r="E80" s="102"/>
      <c r="F80" s="102"/>
      <c r="G80" s="103"/>
      <c r="H80" s="12">
        <v>620</v>
      </c>
      <c r="I80" s="98">
        <v>0</v>
      </c>
      <c r="J80" s="99"/>
      <c r="K80" s="99"/>
      <c r="L80" s="99"/>
      <c r="M80" s="100"/>
      <c r="N80" s="98">
        <v>614</v>
      </c>
      <c r="O80" s="99"/>
      <c r="P80" s="99"/>
      <c r="Q80" s="99"/>
      <c r="R80" s="100"/>
      <c r="S80" s="8"/>
      <c r="U80" s="66"/>
    </row>
    <row r="81" spans="2:22">
      <c r="B81" s="8"/>
      <c r="C81" s="101" t="s">
        <v>56</v>
      </c>
      <c r="D81" s="102"/>
      <c r="E81" s="102"/>
      <c r="F81" s="102"/>
      <c r="G81" s="103"/>
      <c r="H81" s="12">
        <v>630</v>
      </c>
      <c r="I81" s="110">
        <v>7021</v>
      </c>
      <c r="J81" s="111"/>
      <c r="K81" s="111"/>
      <c r="L81" s="111"/>
      <c r="M81" s="112"/>
      <c r="N81" s="110">
        <v>7204</v>
      </c>
      <c r="O81" s="111"/>
      <c r="P81" s="111"/>
      <c r="Q81" s="111"/>
      <c r="R81" s="112"/>
      <c r="S81" s="8"/>
      <c r="U81" s="66"/>
    </row>
    <row r="82" spans="2:22" ht="15" customHeight="1">
      <c r="B82" s="8"/>
      <c r="C82" s="113" t="s">
        <v>68</v>
      </c>
      <c r="D82" s="114"/>
      <c r="E82" s="114"/>
      <c r="F82" s="114"/>
      <c r="G82" s="114"/>
      <c r="H82" s="14"/>
      <c r="I82" s="115"/>
      <c r="J82" s="115"/>
      <c r="K82" s="115"/>
      <c r="L82" s="115"/>
      <c r="M82" s="115"/>
      <c r="N82" s="116"/>
      <c r="O82" s="115"/>
      <c r="P82" s="115"/>
      <c r="Q82" s="115"/>
      <c r="R82" s="117"/>
      <c r="S82" s="8"/>
      <c r="U82" s="71"/>
    </row>
    <row r="83" spans="2:22" ht="15" customHeight="1">
      <c r="B83" s="8"/>
      <c r="C83" s="118" t="s">
        <v>78</v>
      </c>
      <c r="D83" s="119"/>
      <c r="E83" s="119"/>
      <c r="F83" s="119"/>
      <c r="G83" s="119"/>
      <c r="H83" s="15">
        <v>631</v>
      </c>
      <c r="I83" s="120">
        <v>2753</v>
      </c>
      <c r="J83" s="120"/>
      <c r="K83" s="120"/>
      <c r="L83" s="120"/>
      <c r="M83" s="120"/>
      <c r="N83" s="121">
        <v>5703</v>
      </c>
      <c r="O83" s="120"/>
      <c r="P83" s="120"/>
      <c r="Q83" s="120"/>
      <c r="R83" s="122"/>
      <c r="S83" s="8"/>
      <c r="U83" s="72" t="s">
        <v>169</v>
      </c>
    </row>
    <row r="84" spans="2:22">
      <c r="B84" s="8"/>
      <c r="C84" s="101" t="s">
        <v>79</v>
      </c>
      <c r="D84" s="102"/>
      <c r="E84" s="102"/>
      <c r="F84" s="102"/>
      <c r="G84" s="103"/>
      <c r="H84" s="12">
        <v>632</v>
      </c>
      <c r="I84" s="98">
        <v>3153</v>
      </c>
      <c r="J84" s="99"/>
      <c r="K84" s="99"/>
      <c r="L84" s="99"/>
      <c r="M84" s="100"/>
      <c r="N84" s="98">
        <v>668</v>
      </c>
      <c r="O84" s="99"/>
      <c r="P84" s="99"/>
      <c r="Q84" s="99"/>
      <c r="R84" s="100"/>
      <c r="S84" s="8"/>
      <c r="U84" s="66" t="s">
        <v>170</v>
      </c>
    </row>
    <row r="85" spans="2:22">
      <c r="B85" s="8"/>
      <c r="C85" s="101" t="s">
        <v>80</v>
      </c>
      <c r="D85" s="102"/>
      <c r="E85" s="102"/>
      <c r="F85" s="102"/>
      <c r="G85" s="103"/>
      <c r="H85" s="12">
        <v>633</v>
      </c>
      <c r="I85" s="98">
        <v>241</v>
      </c>
      <c r="J85" s="99"/>
      <c r="K85" s="99"/>
      <c r="L85" s="99"/>
      <c r="M85" s="100"/>
      <c r="N85" s="98">
        <v>102</v>
      </c>
      <c r="O85" s="99"/>
      <c r="P85" s="99"/>
      <c r="Q85" s="99"/>
      <c r="R85" s="100"/>
      <c r="S85" s="8"/>
      <c r="U85" s="66" t="s">
        <v>171</v>
      </c>
    </row>
    <row r="86" spans="2:22">
      <c r="B86" s="8"/>
      <c r="C86" s="101" t="s">
        <v>81</v>
      </c>
      <c r="D86" s="102"/>
      <c r="E86" s="102"/>
      <c r="F86" s="102"/>
      <c r="G86" s="103"/>
      <c r="H86" s="12">
        <v>634</v>
      </c>
      <c r="I86" s="98">
        <v>200</v>
      </c>
      <c r="J86" s="99"/>
      <c r="K86" s="99"/>
      <c r="L86" s="99"/>
      <c r="M86" s="100"/>
      <c r="N86" s="98">
        <v>167</v>
      </c>
      <c r="O86" s="99"/>
      <c r="P86" s="99"/>
      <c r="Q86" s="99"/>
      <c r="R86" s="100"/>
      <c r="S86" s="8"/>
      <c r="U86" s="66" t="s">
        <v>172</v>
      </c>
    </row>
    <row r="87" spans="2:22">
      <c r="B87" s="8"/>
      <c r="C87" s="101" t="s">
        <v>82</v>
      </c>
      <c r="D87" s="102"/>
      <c r="E87" s="102"/>
      <c r="F87" s="102"/>
      <c r="G87" s="103"/>
      <c r="H87" s="12">
        <v>635</v>
      </c>
      <c r="I87" s="98">
        <v>581</v>
      </c>
      <c r="J87" s="99"/>
      <c r="K87" s="99"/>
      <c r="L87" s="99"/>
      <c r="M87" s="100"/>
      <c r="N87" s="98">
        <v>500</v>
      </c>
      <c r="O87" s="99"/>
      <c r="P87" s="99"/>
      <c r="Q87" s="99"/>
      <c r="R87" s="100"/>
      <c r="S87" s="8"/>
      <c r="U87" s="66" t="s">
        <v>173</v>
      </c>
    </row>
    <row r="88" spans="2:22">
      <c r="B88" s="8"/>
      <c r="C88" s="101" t="s">
        <v>83</v>
      </c>
      <c r="D88" s="102"/>
      <c r="E88" s="102"/>
      <c r="F88" s="102"/>
      <c r="G88" s="103"/>
      <c r="H88" s="12">
        <v>636</v>
      </c>
      <c r="I88" s="98">
        <v>0</v>
      </c>
      <c r="J88" s="99"/>
      <c r="K88" s="99"/>
      <c r="L88" s="99"/>
      <c r="M88" s="100"/>
      <c r="N88" s="98">
        <v>0</v>
      </c>
      <c r="O88" s="99"/>
      <c r="P88" s="99"/>
      <c r="Q88" s="99"/>
      <c r="R88" s="100"/>
      <c r="S88" s="8"/>
      <c r="U88" s="66" t="s">
        <v>164</v>
      </c>
    </row>
    <row r="89" spans="2:22">
      <c r="B89" s="8"/>
      <c r="C89" s="101" t="s">
        <v>84</v>
      </c>
      <c r="D89" s="102"/>
      <c r="E89" s="102"/>
      <c r="F89" s="102"/>
      <c r="G89" s="103"/>
      <c r="H89" s="12">
        <v>637</v>
      </c>
      <c r="I89" s="98">
        <v>3</v>
      </c>
      <c r="J89" s="99"/>
      <c r="K89" s="99"/>
      <c r="L89" s="99"/>
      <c r="M89" s="100"/>
      <c r="N89" s="98">
        <v>3</v>
      </c>
      <c r="O89" s="99"/>
      <c r="P89" s="99"/>
      <c r="Q89" s="99"/>
      <c r="R89" s="100"/>
      <c r="S89" s="8"/>
      <c r="U89" s="66" t="s">
        <v>174</v>
      </c>
    </row>
    <row r="90" spans="2:22">
      <c r="B90" s="8"/>
      <c r="C90" s="101" t="s">
        <v>85</v>
      </c>
      <c r="D90" s="102"/>
      <c r="E90" s="102"/>
      <c r="F90" s="102"/>
      <c r="G90" s="103"/>
      <c r="H90" s="12">
        <v>638</v>
      </c>
      <c r="I90" s="98">
        <v>90</v>
      </c>
      <c r="J90" s="99"/>
      <c r="K90" s="99"/>
      <c r="L90" s="99"/>
      <c r="M90" s="100"/>
      <c r="N90" s="98">
        <v>61</v>
      </c>
      <c r="O90" s="99"/>
      <c r="P90" s="99"/>
      <c r="Q90" s="99"/>
      <c r="R90" s="100"/>
      <c r="S90" s="8"/>
      <c r="U90" s="66" t="s">
        <v>175</v>
      </c>
    </row>
    <row r="91" spans="2:22">
      <c r="B91" s="8"/>
      <c r="C91" s="101" t="s">
        <v>57</v>
      </c>
      <c r="D91" s="102"/>
      <c r="E91" s="102"/>
      <c r="F91" s="102"/>
      <c r="G91" s="103"/>
      <c r="H91" s="12">
        <v>640</v>
      </c>
      <c r="I91" s="98">
        <v>0</v>
      </c>
      <c r="J91" s="99"/>
      <c r="K91" s="99"/>
      <c r="L91" s="99"/>
      <c r="M91" s="100"/>
      <c r="N91" s="98">
        <v>0</v>
      </c>
      <c r="O91" s="99"/>
      <c r="P91" s="99"/>
      <c r="Q91" s="99"/>
      <c r="R91" s="100"/>
      <c r="S91" s="8"/>
      <c r="U91" s="66" t="s">
        <v>164</v>
      </c>
    </row>
    <row r="92" spans="2:22">
      <c r="B92" s="8"/>
      <c r="C92" s="101" t="s">
        <v>49</v>
      </c>
      <c r="D92" s="102"/>
      <c r="E92" s="102"/>
      <c r="F92" s="102"/>
      <c r="G92" s="103"/>
      <c r="H92" s="12">
        <v>650</v>
      </c>
      <c r="I92" s="98">
        <v>0</v>
      </c>
      <c r="J92" s="99"/>
      <c r="K92" s="99"/>
      <c r="L92" s="99"/>
      <c r="M92" s="100"/>
      <c r="N92" s="98">
        <v>0</v>
      </c>
      <c r="O92" s="99"/>
      <c r="P92" s="99"/>
      <c r="Q92" s="99"/>
      <c r="R92" s="100"/>
      <c r="S92" s="8"/>
      <c r="U92" s="66" t="s">
        <v>166</v>
      </c>
    </row>
    <row r="93" spans="2:22">
      <c r="B93" s="8"/>
      <c r="C93" s="101" t="s">
        <v>50</v>
      </c>
      <c r="D93" s="102"/>
      <c r="E93" s="102"/>
      <c r="F93" s="102"/>
      <c r="G93" s="103"/>
      <c r="H93" s="12">
        <v>660</v>
      </c>
      <c r="I93" s="98">
        <v>0</v>
      </c>
      <c r="J93" s="99"/>
      <c r="K93" s="99"/>
      <c r="L93" s="99"/>
      <c r="M93" s="100"/>
      <c r="N93" s="98">
        <v>0</v>
      </c>
      <c r="O93" s="99"/>
      <c r="P93" s="99"/>
      <c r="Q93" s="99"/>
      <c r="R93" s="100"/>
      <c r="S93" s="8"/>
      <c r="U93" s="66" t="s">
        <v>167</v>
      </c>
    </row>
    <row r="94" spans="2:22">
      <c r="B94" s="8"/>
      <c r="C94" s="101" t="s">
        <v>58</v>
      </c>
      <c r="D94" s="102"/>
      <c r="E94" s="102"/>
      <c r="F94" s="102"/>
      <c r="G94" s="103"/>
      <c r="H94" s="12">
        <v>670</v>
      </c>
      <c r="I94" s="104">
        <v>0</v>
      </c>
      <c r="J94" s="105"/>
      <c r="K94" s="105"/>
      <c r="L94" s="105"/>
      <c r="M94" s="106"/>
      <c r="N94" s="104">
        <v>17</v>
      </c>
      <c r="O94" s="105"/>
      <c r="P94" s="105"/>
      <c r="Q94" s="105"/>
      <c r="R94" s="106"/>
      <c r="S94" s="8"/>
      <c r="U94" s="66"/>
    </row>
    <row r="95" spans="2:22" s="29" customFormat="1" ht="15.75">
      <c r="B95" s="28"/>
      <c r="C95" s="96" t="s">
        <v>59</v>
      </c>
      <c r="D95" s="96"/>
      <c r="E95" s="96"/>
      <c r="F95" s="96"/>
      <c r="G95" s="96"/>
      <c r="H95" s="64">
        <v>690</v>
      </c>
      <c r="I95" s="97">
        <v>7021</v>
      </c>
      <c r="J95" s="97"/>
      <c r="K95" s="97"/>
      <c r="L95" s="97"/>
      <c r="M95" s="97"/>
      <c r="N95" s="97">
        <v>7835</v>
      </c>
      <c r="O95" s="97"/>
      <c r="P95" s="97"/>
      <c r="Q95" s="97"/>
      <c r="R95" s="97"/>
      <c r="S95" s="28"/>
      <c r="U95" s="32" t="str">
        <f>IF(I54-I96=0," ",IF(U96&lt;0,CONCATENATE("Пассив баланса на начало отчетного периода меньше актива на ",-U96," млн.руб."),CONCATENATE("Пассив баланса на начало отчетного периода превышает актив на ",U96," млн.руб.")))</f>
        <v xml:space="preserve"> </v>
      </c>
    </row>
    <row r="96" spans="2:22" s="29" customFormat="1" ht="15.75">
      <c r="B96" s="28"/>
      <c r="C96" s="96" t="s">
        <v>33</v>
      </c>
      <c r="D96" s="96"/>
      <c r="E96" s="96"/>
      <c r="F96" s="96"/>
      <c r="G96" s="96"/>
      <c r="H96" s="64">
        <v>700</v>
      </c>
      <c r="I96" s="97">
        <v>62587</v>
      </c>
      <c r="J96" s="97"/>
      <c r="K96" s="97"/>
      <c r="L96" s="97"/>
      <c r="M96" s="97"/>
      <c r="N96" s="97">
        <v>62800</v>
      </c>
      <c r="O96" s="97"/>
      <c r="P96" s="97"/>
      <c r="Q96" s="97"/>
      <c r="R96" s="97"/>
      <c r="S96" s="28"/>
      <c r="U96" s="65">
        <f>IF(ABS(-I54+I96)&gt;0.9,-I54+I96,0)</f>
        <v>0</v>
      </c>
      <c r="V96" s="65">
        <f>IF(ABS(-N54+N96)&gt;0.9,-N54+N96,0)</f>
        <v>0</v>
      </c>
    </row>
    <row r="97" spans="2:22" ht="15.75" customHeight="1">
      <c r="B97" s="8"/>
      <c r="C97" s="8"/>
      <c r="D97" s="8"/>
      <c r="E97" s="8"/>
      <c r="F97" s="8"/>
      <c r="G97" s="8"/>
      <c r="H97" s="8"/>
      <c r="I97" s="8"/>
      <c r="J97" s="8"/>
      <c r="K97" s="8"/>
      <c r="L97" s="8"/>
      <c r="M97" s="8"/>
      <c r="N97" s="8"/>
      <c r="O97" s="8"/>
      <c r="P97" s="8"/>
      <c r="Q97" s="8"/>
      <c r="R97" s="8"/>
      <c r="S97" s="8"/>
      <c r="V97" s="33" t="str">
        <f>IF(N54-N96=0," ",IF(V96&lt;0,CONCATENATE("Пассив баланса на конец отчетного периода меньше актива на ",-V96," млн.руб."),CONCATENATE("Пассив баланса на конец отчетного периода превышает актив на ",V96," млн.руб.")))</f>
        <v xml:space="preserve"> </v>
      </c>
    </row>
    <row r="98" spans="2:22">
      <c r="B98" s="8"/>
      <c r="C98" s="108" t="s">
        <v>63</v>
      </c>
      <c r="D98" s="108"/>
      <c r="E98" s="10"/>
      <c r="F98" s="95"/>
      <c r="G98" s="95"/>
      <c r="H98" s="10"/>
      <c r="I98" s="94" t="s">
        <v>191</v>
      </c>
      <c r="J98" s="95"/>
      <c r="K98" s="95"/>
      <c r="L98" s="95"/>
      <c r="M98" s="95"/>
      <c r="N98" s="95"/>
      <c r="O98" s="8"/>
      <c r="P98" s="8"/>
      <c r="Q98" s="8"/>
      <c r="R98" s="8"/>
      <c r="S98" s="8"/>
    </row>
    <row r="99" spans="2:22" s="23" customFormat="1" ht="12">
      <c r="B99" s="24"/>
      <c r="C99" s="25" t="s">
        <v>66</v>
      </c>
      <c r="D99" s="25"/>
      <c r="E99" s="25"/>
      <c r="F99" s="109" t="s">
        <v>65</v>
      </c>
      <c r="G99" s="109"/>
      <c r="H99" s="26"/>
      <c r="I99" s="109" t="s">
        <v>60</v>
      </c>
      <c r="J99" s="109"/>
      <c r="K99" s="109"/>
      <c r="L99" s="109"/>
      <c r="M99" s="109"/>
      <c r="N99" s="109"/>
      <c r="O99" s="24"/>
      <c r="P99" s="24"/>
      <c r="Q99" s="24"/>
      <c r="R99" s="24"/>
      <c r="S99" s="24"/>
    </row>
    <row r="100" spans="2:22">
      <c r="B100" s="8"/>
      <c r="C100" s="108" t="s">
        <v>64</v>
      </c>
      <c r="D100" s="108"/>
      <c r="E100" s="10"/>
      <c r="F100" s="95"/>
      <c r="G100" s="95"/>
      <c r="H100" s="10"/>
      <c r="I100" s="94" t="s">
        <v>186</v>
      </c>
      <c r="J100" s="95"/>
      <c r="K100" s="95"/>
      <c r="L100" s="95"/>
      <c r="M100" s="95"/>
      <c r="N100" s="95"/>
      <c r="O100" s="8"/>
      <c r="P100" s="8"/>
      <c r="Q100" s="8"/>
      <c r="R100" s="8"/>
      <c r="S100" s="8"/>
    </row>
    <row r="101" spans="2:22">
      <c r="B101" s="8"/>
      <c r="C101" s="16"/>
      <c r="D101" s="16"/>
      <c r="E101" s="16"/>
      <c r="F101" s="109" t="s">
        <v>65</v>
      </c>
      <c r="G101" s="109"/>
      <c r="H101" s="26"/>
      <c r="I101" s="109" t="s">
        <v>60</v>
      </c>
      <c r="J101" s="109"/>
      <c r="K101" s="109"/>
      <c r="L101" s="109"/>
      <c r="M101" s="109"/>
      <c r="N101" s="109"/>
      <c r="O101" s="8"/>
      <c r="P101" s="8"/>
      <c r="Q101" s="8"/>
      <c r="R101" s="8"/>
      <c r="S101" s="8"/>
    </row>
    <row r="102" spans="2:22">
      <c r="B102" s="8"/>
      <c r="C102" s="107">
        <v>43158</v>
      </c>
      <c r="D102" s="107"/>
      <c r="E102" s="8"/>
      <c r="F102" s="8"/>
      <c r="G102" s="8"/>
      <c r="H102" s="8"/>
      <c r="I102" s="8"/>
      <c r="J102" s="8"/>
      <c r="K102" s="8"/>
      <c r="L102" s="8"/>
      <c r="M102" s="8"/>
      <c r="N102" s="8"/>
      <c r="O102" s="8"/>
      <c r="P102" s="8"/>
      <c r="Q102" s="8"/>
      <c r="R102" s="8"/>
      <c r="S102" s="8"/>
    </row>
    <row r="103" spans="2:22">
      <c r="B103" s="8"/>
      <c r="C103" s="8"/>
      <c r="D103" s="8"/>
      <c r="E103" s="8"/>
      <c r="F103" s="8"/>
      <c r="G103" s="8"/>
      <c r="H103" s="8"/>
      <c r="I103" s="8"/>
      <c r="J103" s="8"/>
      <c r="K103" s="8"/>
      <c r="L103" s="8"/>
      <c r="M103" s="8"/>
      <c r="N103" s="8"/>
      <c r="O103" s="8"/>
      <c r="P103" s="8"/>
      <c r="Q103" s="8"/>
      <c r="R103" s="8"/>
      <c r="S103" s="8"/>
    </row>
    <row r="104" spans="2:22" ht="6" customHeight="1">
      <c r="B104" s="8"/>
      <c r="C104" s="8"/>
      <c r="D104" s="8"/>
      <c r="E104" s="8"/>
      <c r="F104" s="8"/>
      <c r="G104" s="8"/>
      <c r="H104" s="8"/>
      <c r="I104" s="8"/>
      <c r="J104" s="8"/>
      <c r="K104" s="8"/>
      <c r="L104" s="8"/>
      <c r="M104" s="8"/>
      <c r="N104" s="8"/>
      <c r="O104" s="8"/>
      <c r="P104" s="8"/>
      <c r="Q104" s="8"/>
      <c r="R104" s="8"/>
      <c r="S104" s="8"/>
    </row>
  </sheetData>
  <mergeCells count="264">
    <mergeCell ref="U5:V5"/>
    <mergeCell ref="U6:V6"/>
    <mergeCell ref="G6:I6"/>
    <mergeCell ref="O20:R20"/>
    <mergeCell ref="C5:R5"/>
    <mergeCell ref="C7:H7"/>
    <mergeCell ref="H20:H21"/>
    <mergeCell ref="C14:E14"/>
    <mergeCell ref="F9:R9"/>
    <mergeCell ref="F10:R10"/>
    <mergeCell ref="I18:M18"/>
    <mergeCell ref="N18:R18"/>
    <mergeCell ref="F11:R11"/>
    <mergeCell ref="F12:R12"/>
    <mergeCell ref="F13:R13"/>
    <mergeCell ref="F14:R14"/>
    <mergeCell ref="I16:M16"/>
    <mergeCell ref="N16:R16"/>
    <mergeCell ref="I17:M17"/>
    <mergeCell ref="N17:R17"/>
    <mergeCell ref="C20:G21"/>
    <mergeCell ref="J20:L20"/>
    <mergeCell ref="N21:O21"/>
    <mergeCell ref="C12:E12"/>
    <mergeCell ref="C56:N56"/>
    <mergeCell ref="I22:M22"/>
    <mergeCell ref="N22:R22"/>
    <mergeCell ref="I23:M23"/>
    <mergeCell ref="N23:R23"/>
    <mergeCell ref="I24:M24"/>
    <mergeCell ref="C23:G23"/>
    <mergeCell ref="C25:G25"/>
    <mergeCell ref="I25:M25"/>
    <mergeCell ref="N25:R25"/>
    <mergeCell ref="C22:G22"/>
    <mergeCell ref="C24:G24"/>
    <mergeCell ref="N24:R24"/>
    <mergeCell ref="C26:G26"/>
    <mergeCell ref="I26:M26"/>
    <mergeCell ref="N26:R26"/>
    <mergeCell ref="C27:G27"/>
    <mergeCell ref="I27:M27"/>
    <mergeCell ref="N27:R27"/>
    <mergeCell ref="C28:G28"/>
    <mergeCell ref="I28:M28"/>
    <mergeCell ref="N28:R28"/>
    <mergeCell ref="C29:G29"/>
    <mergeCell ref="I29:M29"/>
    <mergeCell ref="N29:R29"/>
    <mergeCell ref="C30:G30"/>
    <mergeCell ref="I30:M30"/>
    <mergeCell ref="N30:R30"/>
    <mergeCell ref="C31:G31"/>
    <mergeCell ref="I31:M31"/>
    <mergeCell ref="N31:R31"/>
    <mergeCell ref="C32:G32"/>
    <mergeCell ref="I32:M32"/>
    <mergeCell ref="N32:R32"/>
    <mergeCell ref="C33:G33"/>
    <mergeCell ref="I33:M33"/>
    <mergeCell ref="N33:R33"/>
    <mergeCell ref="C34:G34"/>
    <mergeCell ref="I34:M34"/>
    <mergeCell ref="N34:R34"/>
    <mergeCell ref="C35:G35"/>
    <mergeCell ref="I35:M35"/>
    <mergeCell ref="N35:R35"/>
    <mergeCell ref="C36:G36"/>
    <mergeCell ref="I36:M36"/>
    <mergeCell ref="N36:R36"/>
    <mergeCell ref="C37:G37"/>
    <mergeCell ref="I37:M37"/>
    <mergeCell ref="N37:R37"/>
    <mergeCell ref="C38:G38"/>
    <mergeCell ref="I38:M38"/>
    <mergeCell ref="N38:R38"/>
    <mergeCell ref="C39:G39"/>
    <mergeCell ref="I39:M39"/>
    <mergeCell ref="N39:R39"/>
    <mergeCell ref="C40:G40"/>
    <mergeCell ref="I40:M40"/>
    <mergeCell ref="N40:R40"/>
    <mergeCell ref="C41:G41"/>
    <mergeCell ref="I41:M41"/>
    <mergeCell ref="N41:R41"/>
    <mergeCell ref="C42:G42"/>
    <mergeCell ref="I42:M42"/>
    <mergeCell ref="N42:R42"/>
    <mergeCell ref="C43:G43"/>
    <mergeCell ref="I43:M43"/>
    <mergeCell ref="N43:R43"/>
    <mergeCell ref="C44:G44"/>
    <mergeCell ref="I44:M44"/>
    <mergeCell ref="N44:R44"/>
    <mergeCell ref="C50:G50"/>
    <mergeCell ref="I50:M50"/>
    <mergeCell ref="N50:R50"/>
    <mergeCell ref="C45:G45"/>
    <mergeCell ref="I45:M45"/>
    <mergeCell ref="N45:R45"/>
    <mergeCell ref="C46:G46"/>
    <mergeCell ref="I46:M46"/>
    <mergeCell ref="N46:R46"/>
    <mergeCell ref="C47:G47"/>
    <mergeCell ref="I47:M47"/>
    <mergeCell ref="N47:R47"/>
    <mergeCell ref="C13:E13"/>
    <mergeCell ref="L3:R3"/>
    <mergeCell ref="C54:G54"/>
    <mergeCell ref="I54:M54"/>
    <mergeCell ref="N54:R54"/>
    <mergeCell ref="C8:E8"/>
    <mergeCell ref="C9:E9"/>
    <mergeCell ref="C10:E10"/>
    <mergeCell ref="C11:E11"/>
    <mergeCell ref="C51:G51"/>
    <mergeCell ref="I51:M51"/>
    <mergeCell ref="N51:R51"/>
    <mergeCell ref="C52:G52"/>
    <mergeCell ref="I52:M52"/>
    <mergeCell ref="N52:R52"/>
    <mergeCell ref="C53:G53"/>
    <mergeCell ref="I53:M53"/>
    <mergeCell ref="N53:R53"/>
    <mergeCell ref="C48:G48"/>
    <mergeCell ref="I48:M48"/>
    <mergeCell ref="N48:R48"/>
    <mergeCell ref="C49:G49"/>
    <mergeCell ref="I49:M49"/>
    <mergeCell ref="N49:R49"/>
    <mergeCell ref="C57:G58"/>
    <mergeCell ref="H57:H58"/>
    <mergeCell ref="C59:G59"/>
    <mergeCell ref="I59:M59"/>
    <mergeCell ref="N59:R59"/>
    <mergeCell ref="J57:L57"/>
    <mergeCell ref="N58:O58"/>
    <mergeCell ref="O57:R57"/>
    <mergeCell ref="I58:M58"/>
    <mergeCell ref="C62:G62"/>
    <mergeCell ref="I62:M62"/>
    <mergeCell ref="N62:R62"/>
    <mergeCell ref="C60:G60"/>
    <mergeCell ref="I60:M60"/>
    <mergeCell ref="N60:R60"/>
    <mergeCell ref="C61:G61"/>
    <mergeCell ref="I61:M61"/>
    <mergeCell ref="N61:R61"/>
    <mergeCell ref="C63:G63"/>
    <mergeCell ref="I63:M63"/>
    <mergeCell ref="N63:R63"/>
    <mergeCell ref="C64:G64"/>
    <mergeCell ref="I64:M64"/>
    <mergeCell ref="N64:R64"/>
    <mergeCell ref="C65:G65"/>
    <mergeCell ref="I65:M65"/>
    <mergeCell ref="N65:R65"/>
    <mergeCell ref="C66:G66"/>
    <mergeCell ref="I66:M66"/>
    <mergeCell ref="N66:R66"/>
    <mergeCell ref="C67:G67"/>
    <mergeCell ref="I67:M67"/>
    <mergeCell ref="N67:R67"/>
    <mergeCell ref="C68:G68"/>
    <mergeCell ref="I68:M68"/>
    <mergeCell ref="N68:R68"/>
    <mergeCell ref="C69:G69"/>
    <mergeCell ref="I69:M69"/>
    <mergeCell ref="N69:R69"/>
    <mergeCell ref="C70:G70"/>
    <mergeCell ref="I70:M70"/>
    <mergeCell ref="N70:R70"/>
    <mergeCell ref="C71:G71"/>
    <mergeCell ref="I71:M71"/>
    <mergeCell ref="N71:R71"/>
    <mergeCell ref="C72:G72"/>
    <mergeCell ref="I72:M72"/>
    <mergeCell ref="N72:R72"/>
    <mergeCell ref="C73:G73"/>
    <mergeCell ref="I73:M73"/>
    <mergeCell ref="N73:R73"/>
    <mergeCell ref="C74:G74"/>
    <mergeCell ref="I74:M74"/>
    <mergeCell ref="N74:R74"/>
    <mergeCell ref="C75:G75"/>
    <mergeCell ref="I75:M75"/>
    <mergeCell ref="N75:R75"/>
    <mergeCell ref="C76:G76"/>
    <mergeCell ref="I76:M76"/>
    <mergeCell ref="N76:R76"/>
    <mergeCell ref="C77:G77"/>
    <mergeCell ref="I77:M77"/>
    <mergeCell ref="N77:R77"/>
    <mergeCell ref="C78:G78"/>
    <mergeCell ref="I78:M78"/>
    <mergeCell ref="N78:R78"/>
    <mergeCell ref="C79:G79"/>
    <mergeCell ref="I79:M79"/>
    <mergeCell ref="N79:R79"/>
    <mergeCell ref="C80:G80"/>
    <mergeCell ref="I80:M80"/>
    <mergeCell ref="N80:R80"/>
    <mergeCell ref="C81:G81"/>
    <mergeCell ref="I81:M81"/>
    <mergeCell ref="N81:R81"/>
    <mergeCell ref="C82:G82"/>
    <mergeCell ref="I82:M82"/>
    <mergeCell ref="N82:R82"/>
    <mergeCell ref="C83:G83"/>
    <mergeCell ref="I83:M83"/>
    <mergeCell ref="N83:R83"/>
    <mergeCell ref="C84:G84"/>
    <mergeCell ref="I84:M84"/>
    <mergeCell ref="N84:R84"/>
    <mergeCell ref="C85:G85"/>
    <mergeCell ref="I85:M85"/>
    <mergeCell ref="N85:R85"/>
    <mergeCell ref="C86:G86"/>
    <mergeCell ref="I86:M86"/>
    <mergeCell ref="N86:R86"/>
    <mergeCell ref="N92:R92"/>
    <mergeCell ref="C87:G87"/>
    <mergeCell ref="I87:M87"/>
    <mergeCell ref="N87:R87"/>
    <mergeCell ref="C88:G88"/>
    <mergeCell ref="I88:M88"/>
    <mergeCell ref="N88:R88"/>
    <mergeCell ref="C89:G89"/>
    <mergeCell ref="I89:M89"/>
    <mergeCell ref="N89:R89"/>
    <mergeCell ref="F100:G100"/>
    <mergeCell ref="I100:N100"/>
    <mergeCell ref="C102:D102"/>
    <mergeCell ref="C98:D98"/>
    <mergeCell ref="C100:D100"/>
    <mergeCell ref="F98:G98"/>
    <mergeCell ref="F99:G99"/>
    <mergeCell ref="F101:G101"/>
    <mergeCell ref="I101:N101"/>
    <mergeCell ref="I99:N99"/>
    <mergeCell ref="U51:V51"/>
    <mergeCell ref="F8:R8"/>
    <mergeCell ref="I21:M21"/>
    <mergeCell ref="I98:N98"/>
    <mergeCell ref="C95:G95"/>
    <mergeCell ref="I95:M95"/>
    <mergeCell ref="N95:R95"/>
    <mergeCell ref="C96:G96"/>
    <mergeCell ref="I96:M96"/>
    <mergeCell ref="N96:R96"/>
    <mergeCell ref="I93:M93"/>
    <mergeCell ref="N93:R93"/>
    <mergeCell ref="C94:G94"/>
    <mergeCell ref="I94:M94"/>
    <mergeCell ref="N94:R94"/>
    <mergeCell ref="C93:G93"/>
    <mergeCell ref="C90:G90"/>
    <mergeCell ref="I90:M90"/>
    <mergeCell ref="N90:R90"/>
    <mergeCell ref="C91:G91"/>
    <mergeCell ref="I91:M91"/>
    <mergeCell ref="N91:R91"/>
    <mergeCell ref="C92:G92"/>
    <mergeCell ref="I92:M92"/>
  </mergeCells>
  <phoneticPr fontId="0" type="noConversion"/>
  <conditionalFormatting sqref="V54 V96">
    <cfRule type="expression" dxfId="9" priority="1" stopIfTrue="1">
      <formula>ABS($V$54)&gt;0.9</formula>
    </cfRule>
  </conditionalFormatting>
  <conditionalFormatting sqref="U54 U96">
    <cfRule type="expression" dxfId="8" priority="2" stopIfTrue="1">
      <formula>ABS($U$54)&gt;0.9</formula>
    </cfRule>
  </conditionalFormatting>
  <pageMargins left="0.31496062992125984" right="0.31496062992125984" top="0.31496062992125984" bottom="0.31496062992125984" header="0.27559055118110237" footer="0.27559055118110237"/>
  <pageSetup paperSize="9"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sheetPr codeName="Лист2" enableFormatConditionsCalculation="0">
    <tabColor indexed="40"/>
  </sheetPr>
  <dimension ref="B1:Z67"/>
  <sheetViews>
    <sheetView topLeftCell="A34" workbookViewId="0">
      <selection activeCell="Q63" sqref="Q63"/>
    </sheetView>
  </sheetViews>
  <sheetFormatPr defaultRowHeight="15"/>
  <cols>
    <col min="1" max="2" width="0.85546875" style="43" customWidth="1"/>
    <col min="3" max="4" width="9.85546875" style="43" customWidth="1"/>
    <col min="5" max="5" width="15.7109375" style="43" customWidth="1"/>
    <col min="6" max="6" width="11.85546875" style="43" customWidth="1"/>
    <col min="7" max="8" width="2" style="43" customWidth="1"/>
    <col min="9" max="9" width="6.7109375" style="43" customWidth="1"/>
    <col min="10" max="10" width="2.85546875" style="43" customWidth="1"/>
    <col min="11" max="11" width="4.7109375" style="43" customWidth="1"/>
    <col min="12" max="12" width="3.42578125" style="43" customWidth="1"/>
    <col min="13" max="13" width="1.28515625" style="60" customWidth="1"/>
    <col min="14" max="14" width="8.28515625" style="43" customWidth="1"/>
    <col min="15" max="15" width="2.85546875" style="43" customWidth="1"/>
    <col min="16" max="16" width="4.7109375" style="43" customWidth="1"/>
    <col min="17" max="17" width="3.42578125" style="43" customWidth="1"/>
    <col min="18" max="18" width="1.42578125" style="43" customWidth="1"/>
    <col min="19" max="19" width="8.28515625" style="43" customWidth="1"/>
    <col min="20" max="21" width="0.85546875" style="43" customWidth="1"/>
    <col min="22" max="22" width="12.140625" style="43" customWidth="1"/>
    <col min="23" max="16384" width="9.140625" style="43"/>
  </cols>
  <sheetData>
    <row r="1" spans="2:20" s="1" customFormat="1" ht="6" customHeight="1">
      <c r="M1" s="51"/>
    </row>
    <row r="2" spans="2:20" s="1" customFormat="1" ht="6" customHeight="1">
      <c r="B2" s="2"/>
      <c r="C2" s="3"/>
      <c r="D2" s="3"/>
      <c r="E2" s="3"/>
      <c r="F2" s="3"/>
      <c r="G2" s="3"/>
      <c r="H2" s="3"/>
      <c r="I2" s="4"/>
      <c r="J2" s="2"/>
      <c r="K2" s="2"/>
      <c r="L2" s="2"/>
      <c r="M2" s="57"/>
      <c r="N2" s="2"/>
      <c r="O2" s="2"/>
      <c r="P2" s="2"/>
      <c r="Q2" s="2"/>
      <c r="R2" s="2"/>
      <c r="S2" s="2"/>
      <c r="T2" s="2"/>
    </row>
    <row r="3" spans="2:20" s="1" customFormat="1" ht="74.25" customHeight="1">
      <c r="B3" s="2"/>
      <c r="C3" s="3"/>
      <c r="D3" s="3"/>
      <c r="E3" s="3"/>
      <c r="F3" s="3"/>
      <c r="G3" s="3"/>
      <c r="H3" s="3"/>
      <c r="I3" s="2"/>
      <c r="J3" s="2"/>
      <c r="K3" s="2"/>
      <c r="L3" s="2"/>
      <c r="M3" s="220" t="s">
        <v>86</v>
      </c>
      <c r="N3" s="220"/>
      <c r="O3" s="220"/>
      <c r="P3" s="220"/>
      <c r="Q3" s="220"/>
      <c r="R3" s="220"/>
      <c r="S3" s="220"/>
      <c r="T3" s="2"/>
    </row>
    <row r="4" spans="2:20" s="1" customFormat="1">
      <c r="B4" s="2"/>
      <c r="C4" s="2"/>
      <c r="D4" s="2"/>
      <c r="E4" s="2"/>
      <c r="F4" s="2"/>
      <c r="G4" s="2"/>
      <c r="H4" s="2"/>
      <c r="I4" s="2"/>
      <c r="J4" s="2"/>
      <c r="K4" s="2"/>
      <c r="L4" s="2"/>
      <c r="M4" s="57"/>
      <c r="N4" s="2"/>
      <c r="O4" s="2"/>
      <c r="P4" s="2"/>
      <c r="Q4" s="2"/>
      <c r="R4" s="2"/>
      <c r="S4" s="2"/>
      <c r="T4" s="2"/>
    </row>
    <row r="5" spans="2:20" s="1" customFormat="1" ht="29.25" customHeight="1">
      <c r="B5" s="2"/>
      <c r="C5" s="182" t="s">
        <v>87</v>
      </c>
      <c r="D5" s="182"/>
      <c r="E5" s="182"/>
      <c r="F5" s="182"/>
      <c r="G5" s="182"/>
      <c r="H5" s="182"/>
      <c r="I5" s="182"/>
      <c r="J5" s="182"/>
      <c r="K5" s="182"/>
      <c r="L5" s="182"/>
      <c r="M5" s="182"/>
      <c r="N5" s="182"/>
      <c r="O5" s="182"/>
      <c r="P5" s="182"/>
      <c r="Q5" s="182"/>
      <c r="R5" s="182"/>
      <c r="S5" s="182"/>
      <c r="T5" s="2"/>
    </row>
    <row r="6" spans="2:20" s="35" customFormat="1" ht="15" customHeight="1">
      <c r="B6" s="36"/>
      <c r="C6" s="52"/>
      <c r="D6" s="52"/>
      <c r="E6" s="53" t="s">
        <v>88</v>
      </c>
      <c r="F6" s="54" t="s">
        <v>185</v>
      </c>
      <c r="G6" s="55" t="s">
        <v>133</v>
      </c>
      <c r="H6" s="237" t="s">
        <v>187</v>
      </c>
      <c r="I6" s="238"/>
      <c r="J6" s="239">
        <v>42825</v>
      </c>
      <c r="K6" s="239"/>
      <c r="L6" s="239"/>
      <c r="M6" s="239"/>
      <c r="N6" s="239"/>
      <c r="O6" s="52"/>
      <c r="P6" s="56"/>
      <c r="Q6" s="56"/>
      <c r="R6" s="56"/>
      <c r="S6" s="56"/>
      <c r="T6" s="36"/>
    </row>
    <row r="7" spans="2:20" s="35" customFormat="1" ht="13.5">
      <c r="B7" s="36"/>
      <c r="C7" s="202"/>
      <c r="D7" s="203"/>
      <c r="E7" s="203"/>
      <c r="F7" s="203"/>
      <c r="G7" s="203"/>
      <c r="H7" s="203"/>
      <c r="I7" s="203"/>
      <c r="J7" s="36"/>
      <c r="K7" s="36"/>
      <c r="L7" s="36"/>
      <c r="M7" s="58"/>
      <c r="N7" s="36"/>
      <c r="O7" s="36"/>
      <c r="P7" s="36"/>
      <c r="Q7" s="36"/>
      <c r="R7" s="36"/>
      <c r="S7" s="36"/>
      <c r="T7" s="36"/>
    </row>
    <row r="8" spans="2:20" s="35" customFormat="1" ht="15" customHeight="1">
      <c r="B8" s="36"/>
      <c r="C8" s="193" t="s">
        <v>1</v>
      </c>
      <c r="D8" s="194"/>
      <c r="E8" s="195"/>
      <c r="F8" s="193" t="str">
        <f>IF('приложение 1'!F8=0," ",'приложение 1'!F8)</f>
        <v>открытое акционерное общество "Гомельстройматериалы"</v>
      </c>
      <c r="G8" s="194"/>
      <c r="H8" s="194"/>
      <c r="I8" s="194"/>
      <c r="J8" s="194"/>
      <c r="K8" s="194"/>
      <c r="L8" s="194"/>
      <c r="M8" s="194"/>
      <c r="N8" s="194"/>
      <c r="O8" s="194"/>
      <c r="P8" s="194"/>
      <c r="Q8" s="194"/>
      <c r="R8" s="194"/>
      <c r="S8" s="195"/>
      <c r="T8" s="36"/>
    </row>
    <row r="9" spans="2:20" s="35" customFormat="1" ht="15" customHeight="1">
      <c r="B9" s="36"/>
      <c r="C9" s="193" t="s">
        <v>2</v>
      </c>
      <c r="D9" s="194"/>
      <c r="E9" s="195"/>
      <c r="F9" s="193">
        <f>IF('приложение 1'!F9=0," ",'приложение 1'!F9)</f>
        <v>400051892</v>
      </c>
      <c r="G9" s="194"/>
      <c r="H9" s="194"/>
      <c r="I9" s="194"/>
      <c r="J9" s="194"/>
      <c r="K9" s="194"/>
      <c r="L9" s="194"/>
      <c r="M9" s="194"/>
      <c r="N9" s="194"/>
      <c r="O9" s="194"/>
      <c r="P9" s="194"/>
      <c r="Q9" s="194"/>
      <c r="R9" s="194"/>
      <c r="S9" s="195"/>
      <c r="T9" s="36"/>
    </row>
    <row r="10" spans="2:20" s="35" customFormat="1" ht="15" customHeight="1">
      <c r="B10" s="36"/>
      <c r="C10" s="193" t="s">
        <v>3</v>
      </c>
      <c r="D10" s="194"/>
      <c r="E10" s="195"/>
      <c r="F10" s="204" t="s">
        <v>196</v>
      </c>
      <c r="G10" s="194"/>
      <c r="H10" s="194"/>
      <c r="I10" s="194"/>
      <c r="J10" s="194"/>
      <c r="K10" s="194"/>
      <c r="L10" s="194"/>
      <c r="M10" s="194"/>
      <c r="N10" s="194"/>
      <c r="O10" s="194"/>
      <c r="P10" s="194"/>
      <c r="Q10" s="194"/>
      <c r="R10" s="194"/>
      <c r="S10" s="195"/>
      <c r="T10" s="36"/>
    </row>
    <row r="11" spans="2:20" s="35" customFormat="1" ht="15" customHeight="1">
      <c r="B11" s="36"/>
      <c r="C11" s="193" t="s">
        <v>4</v>
      </c>
      <c r="D11" s="194"/>
      <c r="E11" s="195"/>
      <c r="F11" s="193" t="str">
        <f>IF('приложение 1'!F11=0," ",'приложение 1'!F11)</f>
        <v xml:space="preserve"> </v>
      </c>
      <c r="G11" s="194"/>
      <c r="H11" s="194"/>
      <c r="I11" s="194"/>
      <c r="J11" s="194"/>
      <c r="K11" s="194"/>
      <c r="L11" s="194"/>
      <c r="M11" s="194"/>
      <c r="N11" s="194"/>
      <c r="O11" s="194"/>
      <c r="P11" s="194"/>
      <c r="Q11" s="194"/>
      <c r="R11" s="194"/>
      <c r="S11" s="195"/>
      <c r="T11" s="36"/>
    </row>
    <row r="12" spans="2:20" s="35" customFormat="1" ht="15" customHeight="1">
      <c r="B12" s="36"/>
      <c r="C12" s="193" t="s">
        <v>5</v>
      </c>
      <c r="D12" s="194"/>
      <c r="E12" s="195"/>
      <c r="F12" s="193" t="str">
        <f>IF('приложение 1'!F12=0," ",'приложение 1'!F12)</f>
        <v>Минстройархитектуры</v>
      </c>
      <c r="G12" s="194"/>
      <c r="H12" s="194"/>
      <c r="I12" s="194"/>
      <c r="J12" s="194"/>
      <c r="K12" s="194"/>
      <c r="L12" s="194"/>
      <c r="M12" s="194"/>
      <c r="N12" s="194"/>
      <c r="O12" s="194"/>
      <c r="P12" s="194"/>
      <c r="Q12" s="194"/>
      <c r="R12" s="194"/>
      <c r="S12" s="195"/>
      <c r="T12" s="36"/>
    </row>
    <row r="13" spans="2:20" s="35" customFormat="1" ht="15" customHeight="1">
      <c r="B13" s="36"/>
      <c r="C13" s="193" t="s">
        <v>6</v>
      </c>
      <c r="D13" s="194"/>
      <c r="E13" s="195"/>
      <c r="F13" s="193" t="str">
        <f>IF('приложение 1'!F13=0," ",'приложение 1'!F13)</f>
        <v>тыс.руб.</v>
      </c>
      <c r="G13" s="194"/>
      <c r="H13" s="194"/>
      <c r="I13" s="194"/>
      <c r="J13" s="194"/>
      <c r="K13" s="194"/>
      <c r="L13" s="194"/>
      <c r="M13" s="194"/>
      <c r="N13" s="194"/>
      <c r="O13" s="194"/>
      <c r="P13" s="194"/>
      <c r="Q13" s="194"/>
      <c r="R13" s="194"/>
      <c r="S13" s="195"/>
      <c r="T13" s="36"/>
    </row>
    <row r="14" spans="2:20" s="35" customFormat="1" ht="13.5">
      <c r="B14" s="36"/>
      <c r="C14" s="193" t="s">
        <v>7</v>
      </c>
      <c r="D14" s="194"/>
      <c r="E14" s="195"/>
      <c r="F14" s="193" t="str">
        <f>IF('приложение 1'!F14=0," ",'приложение 1'!F14)</f>
        <v>246010, Гомельская обл., г.Гомель, ул.Могилевская,14</v>
      </c>
      <c r="G14" s="194"/>
      <c r="H14" s="194"/>
      <c r="I14" s="194"/>
      <c r="J14" s="194"/>
      <c r="K14" s="194"/>
      <c r="L14" s="194"/>
      <c r="M14" s="194"/>
      <c r="N14" s="194"/>
      <c r="O14" s="194"/>
      <c r="P14" s="194"/>
      <c r="Q14" s="194"/>
      <c r="R14" s="194"/>
      <c r="S14" s="195"/>
      <c r="T14" s="36"/>
    </row>
    <row r="15" spans="2:20" s="1" customFormat="1">
      <c r="B15" s="2"/>
      <c r="C15" s="2"/>
      <c r="D15" s="2"/>
      <c r="E15" s="2"/>
      <c r="F15" s="2"/>
      <c r="G15" s="2"/>
      <c r="H15" s="2"/>
      <c r="I15" s="2"/>
      <c r="J15" s="2"/>
      <c r="K15" s="2"/>
      <c r="L15" s="2"/>
      <c r="M15" s="57"/>
      <c r="N15" s="2"/>
      <c r="O15" s="2"/>
      <c r="P15" s="2"/>
      <c r="Q15" s="2"/>
      <c r="R15" s="2"/>
      <c r="S15" s="2"/>
      <c r="T15" s="2"/>
    </row>
    <row r="16" spans="2:20" s="35" customFormat="1" ht="13.5">
      <c r="B16" s="36"/>
      <c r="C16" s="221" t="s">
        <v>89</v>
      </c>
      <c r="D16" s="222"/>
      <c r="E16" s="222"/>
      <c r="F16" s="222"/>
      <c r="G16" s="222"/>
      <c r="H16" s="223"/>
      <c r="I16" s="227" t="s">
        <v>12</v>
      </c>
      <c r="J16" s="77" t="s">
        <v>90</v>
      </c>
      <c r="K16" s="232" t="str">
        <f>F6</f>
        <v>январь</v>
      </c>
      <c r="L16" s="232"/>
      <c r="M16" s="78" t="s">
        <v>133</v>
      </c>
      <c r="N16" s="79" t="str">
        <f>H6</f>
        <v>декабрь</v>
      </c>
      <c r="O16" s="77" t="s">
        <v>90</v>
      </c>
      <c r="P16" s="232" t="str">
        <f>F6</f>
        <v>январь</v>
      </c>
      <c r="Q16" s="232"/>
      <c r="R16" s="80" t="s">
        <v>133</v>
      </c>
      <c r="S16" s="81" t="str">
        <f>H6</f>
        <v>декабрь</v>
      </c>
      <c r="T16" s="36"/>
    </row>
    <row r="17" spans="2:26" s="35" customFormat="1" ht="15" customHeight="1">
      <c r="B17" s="36"/>
      <c r="C17" s="224"/>
      <c r="D17" s="225"/>
      <c r="E17" s="225"/>
      <c r="F17" s="225"/>
      <c r="G17" s="225"/>
      <c r="H17" s="226"/>
      <c r="I17" s="228"/>
      <c r="J17" s="229">
        <f>J6</f>
        <v>42825</v>
      </c>
      <c r="K17" s="230"/>
      <c r="L17" s="230"/>
      <c r="M17" s="230"/>
      <c r="N17" s="230"/>
      <c r="O17" s="229">
        <f>DATE(YEAR(J17),MONTH(0),DAY(0))</f>
        <v>42735</v>
      </c>
      <c r="P17" s="230"/>
      <c r="Q17" s="230"/>
      <c r="R17" s="230"/>
      <c r="S17" s="231"/>
      <c r="T17" s="36"/>
    </row>
    <row r="18" spans="2:26" s="35" customFormat="1" ht="13.5">
      <c r="B18" s="36"/>
      <c r="C18" s="205">
        <v>1</v>
      </c>
      <c r="D18" s="206"/>
      <c r="E18" s="206"/>
      <c r="F18" s="206"/>
      <c r="G18" s="206"/>
      <c r="H18" s="207"/>
      <c r="I18" s="37">
        <v>2</v>
      </c>
      <c r="J18" s="205">
        <v>3</v>
      </c>
      <c r="K18" s="206"/>
      <c r="L18" s="206"/>
      <c r="M18" s="206"/>
      <c r="N18" s="207"/>
      <c r="O18" s="205">
        <v>4</v>
      </c>
      <c r="P18" s="206"/>
      <c r="Q18" s="206"/>
      <c r="R18" s="206"/>
      <c r="S18" s="207"/>
      <c r="T18" s="36"/>
      <c r="Z18" s="35">
        <v>495</v>
      </c>
    </row>
    <row r="19" spans="2:26" s="35" customFormat="1" ht="13.5">
      <c r="B19" s="36"/>
      <c r="C19" s="213" t="s">
        <v>91</v>
      </c>
      <c r="D19" s="214"/>
      <c r="E19" s="214"/>
      <c r="F19" s="214"/>
      <c r="G19" s="214"/>
      <c r="H19" s="219"/>
      <c r="I19" s="38" t="s">
        <v>92</v>
      </c>
      <c r="J19" s="216">
        <v>57030</v>
      </c>
      <c r="K19" s="215"/>
      <c r="L19" s="215"/>
      <c r="M19" s="215"/>
      <c r="N19" s="217"/>
      <c r="O19" s="216">
        <v>49680</v>
      </c>
      <c r="P19" s="215"/>
      <c r="Q19" s="215"/>
      <c r="R19" s="215"/>
      <c r="S19" s="217"/>
      <c r="T19" s="36"/>
      <c r="V19" s="66" t="s">
        <v>176</v>
      </c>
    </row>
    <row r="20" spans="2:26" s="35" customFormat="1" ht="27" customHeight="1">
      <c r="B20" s="36"/>
      <c r="C20" s="193" t="s">
        <v>93</v>
      </c>
      <c r="D20" s="194"/>
      <c r="E20" s="194"/>
      <c r="F20" s="194"/>
      <c r="G20" s="194"/>
      <c r="H20" s="195"/>
      <c r="I20" s="39" t="s">
        <v>94</v>
      </c>
      <c r="J20" s="199">
        <v>-50261</v>
      </c>
      <c r="K20" s="200"/>
      <c r="L20" s="200"/>
      <c r="M20" s="200"/>
      <c r="N20" s="201"/>
      <c r="O20" s="199">
        <v>-46027</v>
      </c>
      <c r="P20" s="200"/>
      <c r="Q20" s="200"/>
      <c r="R20" s="200"/>
      <c r="S20" s="201"/>
      <c r="T20" s="36"/>
      <c r="V20" s="66"/>
    </row>
    <row r="21" spans="2:26" s="35" customFormat="1" ht="13.5">
      <c r="B21" s="36"/>
      <c r="C21" s="193" t="s">
        <v>95</v>
      </c>
      <c r="D21" s="194"/>
      <c r="E21" s="194"/>
      <c r="F21" s="194"/>
      <c r="G21" s="194"/>
      <c r="H21" s="195"/>
      <c r="I21" s="39" t="s">
        <v>96</v>
      </c>
      <c r="J21" s="196">
        <v>6769</v>
      </c>
      <c r="K21" s="197"/>
      <c r="L21" s="197"/>
      <c r="M21" s="197"/>
      <c r="N21" s="198"/>
      <c r="O21" s="196">
        <v>3653</v>
      </c>
      <c r="P21" s="197"/>
      <c r="Q21" s="197"/>
      <c r="R21" s="197"/>
      <c r="S21" s="198"/>
      <c r="T21" s="36"/>
    </row>
    <row r="22" spans="2:26" s="35" customFormat="1" ht="13.5">
      <c r="B22" s="36"/>
      <c r="C22" s="193" t="s">
        <v>97</v>
      </c>
      <c r="D22" s="194"/>
      <c r="E22" s="194"/>
      <c r="F22" s="194"/>
      <c r="G22" s="194"/>
      <c r="H22" s="195"/>
      <c r="I22" s="39" t="s">
        <v>98</v>
      </c>
      <c r="J22" s="199">
        <v>-3010</v>
      </c>
      <c r="K22" s="200"/>
      <c r="L22" s="200"/>
      <c r="M22" s="200"/>
      <c r="N22" s="201"/>
      <c r="O22" s="199">
        <v>-3038</v>
      </c>
      <c r="P22" s="200"/>
      <c r="Q22" s="200"/>
      <c r="R22" s="200"/>
      <c r="S22" s="201"/>
      <c r="T22" s="36"/>
      <c r="V22" s="66" t="s">
        <v>177</v>
      </c>
    </row>
    <row r="23" spans="2:26" s="35" customFormat="1" ht="13.5">
      <c r="B23" s="36"/>
      <c r="C23" s="193" t="s">
        <v>99</v>
      </c>
      <c r="D23" s="194"/>
      <c r="E23" s="194"/>
      <c r="F23" s="194"/>
      <c r="G23" s="194"/>
      <c r="H23" s="195"/>
      <c r="I23" s="39" t="s">
        <v>100</v>
      </c>
      <c r="J23" s="199">
        <v>-1642</v>
      </c>
      <c r="K23" s="200"/>
      <c r="L23" s="200"/>
      <c r="M23" s="200"/>
      <c r="N23" s="201"/>
      <c r="O23" s="199">
        <v>-2028</v>
      </c>
      <c r="P23" s="200"/>
      <c r="Q23" s="200"/>
      <c r="R23" s="200"/>
      <c r="S23" s="201"/>
      <c r="T23" s="36"/>
      <c r="V23" s="66" t="s">
        <v>178</v>
      </c>
    </row>
    <row r="24" spans="2:26" s="35" customFormat="1" ht="27" customHeight="1">
      <c r="B24" s="36"/>
      <c r="C24" s="193" t="s">
        <v>101</v>
      </c>
      <c r="D24" s="194"/>
      <c r="E24" s="194"/>
      <c r="F24" s="194"/>
      <c r="G24" s="194"/>
      <c r="H24" s="195"/>
      <c r="I24" s="39" t="s">
        <v>102</v>
      </c>
      <c r="J24" s="196">
        <v>2117</v>
      </c>
      <c r="K24" s="197"/>
      <c r="L24" s="197"/>
      <c r="M24" s="197"/>
      <c r="N24" s="198"/>
      <c r="O24" s="196">
        <v>-1413</v>
      </c>
      <c r="P24" s="197"/>
      <c r="Q24" s="197"/>
      <c r="R24" s="197"/>
      <c r="S24" s="198"/>
      <c r="T24" s="36"/>
    </row>
    <row r="25" spans="2:26" s="35" customFormat="1" ht="13.5">
      <c r="B25" s="36"/>
      <c r="C25" s="193" t="s">
        <v>103</v>
      </c>
      <c r="D25" s="194"/>
      <c r="E25" s="194"/>
      <c r="F25" s="194"/>
      <c r="G25" s="194"/>
      <c r="H25" s="195"/>
      <c r="I25" s="39" t="s">
        <v>104</v>
      </c>
      <c r="J25" s="199">
        <v>12129</v>
      </c>
      <c r="K25" s="200"/>
      <c r="L25" s="200"/>
      <c r="M25" s="200"/>
      <c r="N25" s="201"/>
      <c r="O25" s="199">
        <v>5554</v>
      </c>
      <c r="P25" s="200"/>
      <c r="Q25" s="200"/>
      <c r="R25" s="200"/>
      <c r="S25" s="201"/>
      <c r="T25" s="36"/>
      <c r="V25" s="66" t="s">
        <v>176</v>
      </c>
    </row>
    <row r="26" spans="2:26" s="35" customFormat="1" ht="13.5">
      <c r="B26" s="36"/>
      <c r="C26" s="193" t="s">
        <v>105</v>
      </c>
      <c r="D26" s="194"/>
      <c r="E26" s="194"/>
      <c r="F26" s="194"/>
      <c r="G26" s="194"/>
      <c r="H26" s="195"/>
      <c r="I26" s="39" t="s">
        <v>106</v>
      </c>
      <c r="J26" s="199">
        <v>-13364</v>
      </c>
      <c r="K26" s="200"/>
      <c r="L26" s="200"/>
      <c r="M26" s="200"/>
      <c r="N26" s="201"/>
      <c r="O26" s="199">
        <v>-6254</v>
      </c>
      <c r="P26" s="200"/>
      <c r="Q26" s="200"/>
      <c r="R26" s="200"/>
      <c r="S26" s="201"/>
      <c r="T26" s="36"/>
      <c r="V26" s="66" t="s">
        <v>176</v>
      </c>
    </row>
    <row r="27" spans="2:26" s="35" customFormat="1" ht="27" customHeight="1">
      <c r="B27" s="36"/>
      <c r="C27" s="193" t="s">
        <v>107</v>
      </c>
      <c r="D27" s="194"/>
      <c r="E27" s="194"/>
      <c r="F27" s="194"/>
      <c r="G27" s="194"/>
      <c r="H27" s="195"/>
      <c r="I27" s="39" t="s">
        <v>108</v>
      </c>
      <c r="J27" s="196">
        <v>882</v>
      </c>
      <c r="K27" s="197"/>
      <c r="L27" s="197"/>
      <c r="M27" s="197"/>
      <c r="N27" s="198"/>
      <c r="O27" s="196">
        <v>-2113</v>
      </c>
      <c r="P27" s="197"/>
      <c r="Q27" s="197"/>
      <c r="R27" s="197"/>
      <c r="S27" s="198"/>
      <c r="T27" s="36"/>
    </row>
    <row r="28" spans="2:26" s="35" customFormat="1" ht="13.5">
      <c r="B28" s="36"/>
      <c r="C28" s="208" t="s">
        <v>109</v>
      </c>
      <c r="D28" s="209"/>
      <c r="E28" s="209"/>
      <c r="F28" s="209"/>
      <c r="G28" s="209"/>
      <c r="H28" s="218"/>
      <c r="I28" s="40">
        <v>100</v>
      </c>
      <c r="J28" s="211">
        <v>36</v>
      </c>
      <c r="K28" s="210"/>
      <c r="L28" s="210"/>
      <c r="M28" s="210"/>
      <c r="N28" s="212"/>
      <c r="O28" s="211">
        <v>159</v>
      </c>
      <c r="P28" s="210"/>
      <c r="Q28" s="210"/>
      <c r="R28" s="210"/>
      <c r="S28" s="212"/>
      <c r="T28" s="36"/>
      <c r="V28" s="66" t="s">
        <v>179</v>
      </c>
    </row>
    <row r="29" spans="2:26" s="35" customFormat="1" ht="13.5">
      <c r="B29" s="36"/>
      <c r="C29" s="208" t="s">
        <v>68</v>
      </c>
      <c r="D29" s="209"/>
      <c r="E29" s="209"/>
      <c r="F29" s="209"/>
      <c r="G29" s="209"/>
      <c r="H29" s="209"/>
      <c r="I29" s="40"/>
      <c r="J29" s="210"/>
      <c r="K29" s="210"/>
      <c r="L29" s="210"/>
      <c r="M29" s="210"/>
      <c r="N29" s="210"/>
      <c r="O29" s="211"/>
      <c r="P29" s="210"/>
      <c r="Q29" s="210"/>
      <c r="R29" s="210"/>
      <c r="S29" s="212"/>
      <c r="T29" s="36"/>
      <c r="V29" s="74"/>
    </row>
    <row r="30" spans="2:26" s="35" customFormat="1" ht="27" customHeight="1">
      <c r="B30" s="36"/>
      <c r="C30" s="213" t="s">
        <v>110</v>
      </c>
      <c r="D30" s="214"/>
      <c r="E30" s="214"/>
      <c r="F30" s="214"/>
      <c r="G30" s="214"/>
      <c r="H30" s="214"/>
      <c r="I30" s="41">
        <v>101</v>
      </c>
      <c r="J30" s="215">
        <v>36</v>
      </c>
      <c r="K30" s="215"/>
      <c r="L30" s="215"/>
      <c r="M30" s="215"/>
      <c r="N30" s="215"/>
      <c r="O30" s="216">
        <v>11</v>
      </c>
      <c r="P30" s="215"/>
      <c r="Q30" s="215"/>
      <c r="R30" s="215"/>
      <c r="S30" s="217"/>
      <c r="T30" s="36"/>
      <c r="V30" s="74"/>
    </row>
    <row r="31" spans="2:26" s="35" customFormat="1" ht="27" customHeight="1">
      <c r="B31" s="36"/>
      <c r="C31" s="213" t="s">
        <v>111</v>
      </c>
      <c r="D31" s="214"/>
      <c r="E31" s="214"/>
      <c r="F31" s="214"/>
      <c r="G31" s="214"/>
      <c r="H31" s="219"/>
      <c r="I31" s="41">
        <v>102</v>
      </c>
      <c r="J31" s="216">
        <v>0</v>
      </c>
      <c r="K31" s="215"/>
      <c r="L31" s="215"/>
      <c r="M31" s="215"/>
      <c r="N31" s="217"/>
      <c r="O31" s="216">
        <v>146</v>
      </c>
      <c r="P31" s="215"/>
      <c r="Q31" s="215"/>
      <c r="R31" s="215"/>
      <c r="S31" s="217"/>
      <c r="T31" s="36"/>
      <c r="V31" s="75"/>
    </row>
    <row r="32" spans="2:26" s="35" customFormat="1" ht="13.5">
      <c r="B32" s="36"/>
      <c r="C32" s="193" t="s">
        <v>112</v>
      </c>
      <c r="D32" s="194"/>
      <c r="E32" s="194"/>
      <c r="F32" s="194"/>
      <c r="G32" s="194"/>
      <c r="H32" s="195"/>
      <c r="I32" s="42">
        <v>103</v>
      </c>
      <c r="J32" s="199">
        <v>0</v>
      </c>
      <c r="K32" s="200"/>
      <c r="L32" s="200"/>
      <c r="M32" s="200"/>
      <c r="N32" s="201"/>
      <c r="O32" s="199">
        <v>0</v>
      </c>
      <c r="P32" s="200"/>
      <c r="Q32" s="200"/>
      <c r="R32" s="200"/>
      <c r="S32" s="201"/>
      <c r="T32" s="36"/>
      <c r="V32" s="75"/>
    </row>
    <row r="33" spans="2:22" s="35" customFormat="1" ht="13.5">
      <c r="B33" s="36"/>
      <c r="C33" s="193" t="s">
        <v>113</v>
      </c>
      <c r="D33" s="194"/>
      <c r="E33" s="194"/>
      <c r="F33" s="194"/>
      <c r="G33" s="194"/>
      <c r="H33" s="195"/>
      <c r="I33" s="42">
        <v>104</v>
      </c>
      <c r="J33" s="199">
        <v>0</v>
      </c>
      <c r="K33" s="200"/>
      <c r="L33" s="200"/>
      <c r="M33" s="200"/>
      <c r="N33" s="201"/>
      <c r="O33" s="199">
        <v>2</v>
      </c>
      <c r="P33" s="200"/>
      <c r="Q33" s="200"/>
      <c r="R33" s="200"/>
      <c r="S33" s="201"/>
      <c r="T33" s="36"/>
      <c r="V33" s="75"/>
    </row>
    <row r="34" spans="2:22" s="35" customFormat="1" ht="13.5">
      <c r="B34" s="36"/>
      <c r="C34" s="193" t="s">
        <v>114</v>
      </c>
      <c r="D34" s="194"/>
      <c r="E34" s="194"/>
      <c r="F34" s="194"/>
      <c r="G34" s="194"/>
      <c r="H34" s="195"/>
      <c r="I34" s="42">
        <v>110</v>
      </c>
      <c r="J34" s="196">
        <v>-12</v>
      </c>
      <c r="K34" s="197"/>
      <c r="L34" s="197"/>
      <c r="M34" s="197"/>
      <c r="N34" s="198"/>
      <c r="O34" s="196">
        <v>-42</v>
      </c>
      <c r="P34" s="197"/>
      <c r="Q34" s="197"/>
      <c r="R34" s="197"/>
      <c r="S34" s="198"/>
      <c r="T34" s="36"/>
      <c r="V34" s="66" t="s">
        <v>179</v>
      </c>
    </row>
    <row r="35" spans="2:22" s="35" customFormat="1" ht="13.5">
      <c r="B35" s="36"/>
      <c r="C35" s="208" t="s">
        <v>68</v>
      </c>
      <c r="D35" s="209"/>
      <c r="E35" s="209"/>
      <c r="F35" s="209"/>
      <c r="G35" s="209"/>
      <c r="H35" s="209"/>
      <c r="I35" s="40"/>
      <c r="J35" s="210"/>
      <c r="K35" s="210"/>
      <c r="L35" s="210"/>
      <c r="M35" s="210"/>
      <c r="N35" s="210"/>
      <c r="O35" s="211"/>
      <c r="P35" s="210"/>
      <c r="Q35" s="210"/>
      <c r="R35" s="210"/>
      <c r="S35" s="212"/>
      <c r="T35" s="36"/>
      <c r="V35" s="74"/>
    </row>
    <row r="36" spans="2:22" s="35" customFormat="1" ht="27" customHeight="1">
      <c r="B36" s="36"/>
      <c r="C36" s="213" t="s">
        <v>115</v>
      </c>
      <c r="D36" s="214"/>
      <c r="E36" s="214"/>
      <c r="F36" s="214"/>
      <c r="G36" s="214"/>
      <c r="H36" s="214"/>
      <c r="I36" s="41">
        <v>111</v>
      </c>
      <c r="J36" s="215">
        <v>18</v>
      </c>
      <c r="K36" s="215"/>
      <c r="L36" s="215"/>
      <c r="M36" s="215"/>
      <c r="N36" s="215"/>
      <c r="O36" s="216">
        <v>17</v>
      </c>
      <c r="P36" s="215"/>
      <c r="Q36" s="215"/>
      <c r="R36" s="215"/>
      <c r="S36" s="217"/>
      <c r="T36" s="36"/>
      <c r="V36" s="74"/>
    </row>
    <row r="37" spans="2:22" s="35" customFormat="1" ht="13.5">
      <c r="B37" s="36"/>
      <c r="C37" s="213" t="s">
        <v>116</v>
      </c>
      <c r="D37" s="214"/>
      <c r="E37" s="214"/>
      <c r="F37" s="214"/>
      <c r="G37" s="214"/>
      <c r="H37" s="219"/>
      <c r="I37" s="41">
        <v>112</v>
      </c>
      <c r="J37" s="216">
        <v>-6</v>
      </c>
      <c r="K37" s="215"/>
      <c r="L37" s="215"/>
      <c r="M37" s="215"/>
      <c r="N37" s="217"/>
      <c r="O37" s="216">
        <v>25</v>
      </c>
      <c r="P37" s="215"/>
      <c r="Q37" s="215"/>
      <c r="R37" s="215"/>
      <c r="S37" s="217"/>
      <c r="T37" s="36"/>
      <c r="V37" s="75"/>
    </row>
    <row r="38" spans="2:22" s="35" customFormat="1" ht="13.5">
      <c r="B38" s="36"/>
      <c r="C38" s="193" t="s">
        <v>117</v>
      </c>
      <c r="D38" s="194"/>
      <c r="E38" s="194"/>
      <c r="F38" s="194"/>
      <c r="G38" s="194"/>
      <c r="H38" s="195"/>
      <c r="I38" s="42">
        <v>120</v>
      </c>
      <c r="J38" s="196">
        <v>178</v>
      </c>
      <c r="K38" s="197"/>
      <c r="L38" s="197"/>
      <c r="M38" s="197"/>
      <c r="N38" s="198"/>
      <c r="O38" s="196">
        <v>214</v>
      </c>
      <c r="P38" s="197"/>
      <c r="Q38" s="197"/>
      <c r="R38" s="197"/>
      <c r="S38" s="198"/>
      <c r="T38" s="36"/>
      <c r="V38" s="66" t="s">
        <v>179</v>
      </c>
    </row>
    <row r="39" spans="2:22" s="35" customFormat="1" ht="13.5">
      <c r="B39" s="36"/>
      <c r="C39" s="208" t="s">
        <v>68</v>
      </c>
      <c r="D39" s="209"/>
      <c r="E39" s="209"/>
      <c r="F39" s="209"/>
      <c r="G39" s="209"/>
      <c r="H39" s="209"/>
      <c r="I39" s="40"/>
      <c r="J39" s="210"/>
      <c r="K39" s="210"/>
      <c r="L39" s="210"/>
      <c r="M39" s="210"/>
      <c r="N39" s="210"/>
      <c r="O39" s="211"/>
      <c r="P39" s="210"/>
      <c r="Q39" s="210"/>
      <c r="R39" s="210"/>
      <c r="S39" s="212"/>
      <c r="T39" s="36"/>
      <c r="V39" s="74"/>
    </row>
    <row r="40" spans="2:22" s="35" customFormat="1" ht="13.5">
      <c r="B40" s="36"/>
      <c r="C40" s="213" t="s">
        <v>118</v>
      </c>
      <c r="D40" s="214"/>
      <c r="E40" s="214"/>
      <c r="F40" s="214"/>
      <c r="G40" s="214"/>
      <c r="H40" s="214"/>
      <c r="I40" s="41">
        <v>121</v>
      </c>
      <c r="J40" s="215">
        <v>178</v>
      </c>
      <c r="K40" s="215"/>
      <c r="L40" s="215"/>
      <c r="M40" s="215"/>
      <c r="N40" s="215"/>
      <c r="O40" s="216">
        <v>214</v>
      </c>
      <c r="P40" s="215"/>
      <c r="Q40" s="215"/>
      <c r="R40" s="215"/>
      <c r="S40" s="217"/>
      <c r="T40" s="36"/>
      <c r="V40" s="74"/>
    </row>
    <row r="41" spans="2:22" s="35" customFormat="1" ht="13.5">
      <c r="B41" s="36"/>
      <c r="C41" s="213" t="s">
        <v>119</v>
      </c>
      <c r="D41" s="214"/>
      <c r="E41" s="214"/>
      <c r="F41" s="214"/>
      <c r="G41" s="214"/>
      <c r="H41" s="219"/>
      <c r="I41" s="41">
        <v>122</v>
      </c>
      <c r="J41" s="216">
        <v>0</v>
      </c>
      <c r="K41" s="215"/>
      <c r="L41" s="215"/>
      <c r="M41" s="215"/>
      <c r="N41" s="217"/>
      <c r="O41" s="216"/>
      <c r="P41" s="215"/>
      <c r="Q41" s="215"/>
      <c r="R41" s="215"/>
      <c r="S41" s="217"/>
      <c r="T41" s="36"/>
      <c r="V41" s="75"/>
    </row>
    <row r="42" spans="2:22" s="35" customFormat="1" ht="13.5">
      <c r="B42" s="36"/>
      <c r="C42" s="193" t="s">
        <v>120</v>
      </c>
      <c r="D42" s="194"/>
      <c r="E42" s="194"/>
      <c r="F42" s="194"/>
      <c r="G42" s="194"/>
      <c r="H42" s="195"/>
      <c r="I42" s="42">
        <v>130</v>
      </c>
      <c r="J42" s="196">
        <v>-159</v>
      </c>
      <c r="K42" s="197"/>
      <c r="L42" s="197"/>
      <c r="M42" s="197"/>
      <c r="N42" s="198"/>
      <c r="O42" s="196">
        <v>-495</v>
      </c>
      <c r="P42" s="197"/>
      <c r="Q42" s="197"/>
      <c r="R42" s="197"/>
      <c r="S42" s="198"/>
      <c r="T42" s="36"/>
      <c r="V42" s="66" t="s">
        <v>179</v>
      </c>
    </row>
    <row r="43" spans="2:22" s="35" customFormat="1" ht="13.5" customHeight="1">
      <c r="B43" s="36"/>
      <c r="C43" s="208" t="s">
        <v>68</v>
      </c>
      <c r="D43" s="209"/>
      <c r="E43" s="209"/>
      <c r="F43" s="209"/>
      <c r="G43" s="209"/>
      <c r="H43" s="209"/>
      <c r="I43" s="40"/>
      <c r="J43" s="210"/>
      <c r="K43" s="210"/>
      <c r="L43" s="210"/>
      <c r="M43" s="210"/>
      <c r="N43" s="210"/>
      <c r="O43" s="211"/>
      <c r="P43" s="210"/>
      <c r="Q43" s="210"/>
      <c r="R43" s="210"/>
      <c r="S43" s="212"/>
      <c r="T43" s="36"/>
      <c r="V43" s="74"/>
    </row>
    <row r="44" spans="2:22" s="35" customFormat="1" ht="15" customHeight="1">
      <c r="B44" s="36"/>
      <c r="C44" s="213" t="s">
        <v>121</v>
      </c>
      <c r="D44" s="214"/>
      <c r="E44" s="214"/>
      <c r="F44" s="214"/>
      <c r="G44" s="214"/>
      <c r="H44" s="214"/>
      <c r="I44" s="41">
        <v>131</v>
      </c>
      <c r="J44" s="215">
        <v>18</v>
      </c>
      <c r="K44" s="215"/>
      <c r="L44" s="215"/>
      <c r="M44" s="215"/>
      <c r="N44" s="215"/>
      <c r="O44" s="216">
        <v>0</v>
      </c>
      <c r="P44" s="215"/>
      <c r="Q44" s="215"/>
      <c r="R44" s="215"/>
      <c r="S44" s="217"/>
      <c r="T44" s="36"/>
      <c r="V44" s="74"/>
    </row>
    <row r="45" spans="2:22" s="35" customFormat="1" ht="13.5">
      <c r="B45" s="36"/>
      <c r="C45" s="193" t="s">
        <v>118</v>
      </c>
      <c r="D45" s="194"/>
      <c r="E45" s="194"/>
      <c r="F45" s="194"/>
      <c r="G45" s="194"/>
      <c r="H45" s="195"/>
      <c r="I45" s="42">
        <v>132</v>
      </c>
      <c r="J45" s="199">
        <v>141</v>
      </c>
      <c r="K45" s="200"/>
      <c r="L45" s="200"/>
      <c r="M45" s="200"/>
      <c r="N45" s="201"/>
      <c r="O45" s="199">
        <v>495</v>
      </c>
      <c r="P45" s="200"/>
      <c r="Q45" s="200"/>
      <c r="R45" s="200"/>
      <c r="S45" s="201"/>
      <c r="T45" s="36"/>
      <c r="V45" s="75"/>
    </row>
    <row r="46" spans="2:22" s="35" customFormat="1" ht="13.5">
      <c r="B46" s="36"/>
      <c r="C46" s="193" t="s">
        <v>122</v>
      </c>
      <c r="D46" s="194"/>
      <c r="E46" s="194"/>
      <c r="F46" s="194"/>
      <c r="G46" s="194"/>
      <c r="H46" s="195"/>
      <c r="I46" s="42">
        <v>133</v>
      </c>
      <c r="J46" s="199">
        <v>0</v>
      </c>
      <c r="K46" s="200"/>
      <c r="L46" s="200"/>
      <c r="M46" s="200"/>
      <c r="N46" s="201"/>
      <c r="O46" s="199">
        <v>0</v>
      </c>
      <c r="P46" s="200"/>
      <c r="Q46" s="200"/>
      <c r="R46" s="200"/>
      <c r="S46" s="201"/>
      <c r="T46" s="36"/>
      <c r="V46" s="75"/>
    </row>
    <row r="47" spans="2:22" s="35" customFormat="1" ht="13.5">
      <c r="B47" s="36"/>
      <c r="C47" s="193" t="s">
        <v>123</v>
      </c>
      <c r="D47" s="194"/>
      <c r="E47" s="194"/>
      <c r="F47" s="194"/>
      <c r="G47" s="194"/>
      <c r="H47" s="195"/>
      <c r="I47" s="42"/>
      <c r="J47" s="199">
        <v>0</v>
      </c>
      <c r="K47" s="200"/>
      <c r="L47" s="200"/>
      <c r="M47" s="200"/>
      <c r="N47" s="201"/>
      <c r="O47" s="199">
        <v>0</v>
      </c>
      <c r="P47" s="200"/>
      <c r="Q47" s="200"/>
      <c r="R47" s="200"/>
      <c r="S47" s="201"/>
      <c r="T47" s="36"/>
      <c r="V47" s="66" t="s">
        <v>179</v>
      </c>
    </row>
    <row r="48" spans="2:22" s="35" customFormat="1" ht="27" customHeight="1">
      <c r="B48" s="36"/>
      <c r="C48" s="193" t="s">
        <v>124</v>
      </c>
      <c r="D48" s="194"/>
      <c r="E48" s="194"/>
      <c r="F48" s="194"/>
      <c r="G48" s="194"/>
      <c r="H48" s="195"/>
      <c r="I48" s="42">
        <v>140</v>
      </c>
      <c r="J48" s="196">
        <v>43</v>
      </c>
      <c r="K48" s="197"/>
      <c r="L48" s="197"/>
      <c r="M48" s="197"/>
      <c r="N48" s="198"/>
      <c r="O48" s="196">
        <v>-164</v>
      </c>
      <c r="P48" s="197"/>
      <c r="Q48" s="197"/>
      <c r="R48" s="197"/>
      <c r="S48" s="198"/>
      <c r="T48" s="36"/>
    </row>
    <row r="49" spans="2:22" s="35" customFormat="1" ht="13.5">
      <c r="B49" s="36"/>
      <c r="C49" s="193" t="s">
        <v>125</v>
      </c>
      <c r="D49" s="194"/>
      <c r="E49" s="194"/>
      <c r="F49" s="194"/>
      <c r="G49" s="194"/>
      <c r="H49" s="195"/>
      <c r="I49" s="42">
        <v>150</v>
      </c>
      <c r="J49" s="196">
        <v>925</v>
      </c>
      <c r="K49" s="197"/>
      <c r="L49" s="197"/>
      <c r="M49" s="197"/>
      <c r="N49" s="198"/>
      <c r="O49" s="196">
        <v>-2277</v>
      </c>
      <c r="P49" s="197"/>
      <c r="Q49" s="197"/>
      <c r="R49" s="197"/>
      <c r="S49" s="198"/>
      <c r="T49" s="36"/>
    </row>
    <row r="50" spans="2:22" s="35" customFormat="1" ht="13.5">
      <c r="B50" s="36"/>
      <c r="C50" s="193" t="s">
        <v>126</v>
      </c>
      <c r="D50" s="194"/>
      <c r="E50" s="194"/>
      <c r="F50" s="194"/>
      <c r="G50" s="194"/>
      <c r="H50" s="195"/>
      <c r="I50" s="42">
        <v>160</v>
      </c>
      <c r="J50" s="199">
        <v>-324</v>
      </c>
      <c r="K50" s="200"/>
      <c r="L50" s="200"/>
      <c r="M50" s="200"/>
      <c r="N50" s="201"/>
      <c r="O50" s="199">
        <v>0</v>
      </c>
      <c r="P50" s="200"/>
      <c r="Q50" s="200"/>
      <c r="R50" s="200"/>
      <c r="S50" s="201"/>
      <c r="T50" s="36"/>
      <c r="V50" s="66" t="s">
        <v>161</v>
      </c>
    </row>
    <row r="51" spans="2:22" s="35" customFormat="1" ht="13.5">
      <c r="B51" s="36"/>
      <c r="C51" s="193" t="s">
        <v>127</v>
      </c>
      <c r="D51" s="194"/>
      <c r="E51" s="194"/>
      <c r="F51" s="194"/>
      <c r="G51" s="194"/>
      <c r="H51" s="195"/>
      <c r="I51" s="42">
        <v>170</v>
      </c>
      <c r="J51" s="199"/>
      <c r="K51" s="200"/>
      <c r="L51" s="200"/>
      <c r="M51" s="200"/>
      <c r="N51" s="201"/>
      <c r="O51" s="199"/>
      <c r="P51" s="200"/>
      <c r="Q51" s="200"/>
      <c r="R51" s="200"/>
      <c r="S51" s="201"/>
      <c r="T51" s="36"/>
      <c r="V51" s="67" t="s">
        <v>139</v>
      </c>
    </row>
    <row r="52" spans="2:22" s="35" customFormat="1" ht="13.5">
      <c r="B52" s="36"/>
      <c r="C52" s="193" t="s">
        <v>128</v>
      </c>
      <c r="D52" s="194"/>
      <c r="E52" s="194"/>
      <c r="F52" s="194"/>
      <c r="G52" s="194"/>
      <c r="H52" s="195"/>
      <c r="I52" s="42">
        <v>180</v>
      </c>
      <c r="J52" s="199">
        <v>0</v>
      </c>
      <c r="K52" s="200"/>
      <c r="L52" s="200"/>
      <c r="M52" s="200"/>
      <c r="N52" s="201"/>
      <c r="O52" s="199">
        <v>0</v>
      </c>
      <c r="P52" s="200"/>
      <c r="Q52" s="200"/>
      <c r="R52" s="200"/>
      <c r="S52" s="201"/>
      <c r="T52" s="36"/>
      <c r="V52" s="67" t="s">
        <v>165</v>
      </c>
    </row>
    <row r="53" spans="2:22" s="35" customFormat="1" ht="13.5">
      <c r="B53" s="36"/>
      <c r="C53" s="193" t="s">
        <v>188</v>
      </c>
      <c r="D53" s="194"/>
      <c r="E53" s="194"/>
      <c r="F53" s="194"/>
      <c r="G53" s="194"/>
      <c r="H53" s="195"/>
      <c r="I53" s="42">
        <v>200</v>
      </c>
      <c r="J53" s="199">
        <v>0</v>
      </c>
      <c r="K53" s="200"/>
      <c r="L53" s="200"/>
      <c r="M53" s="200"/>
      <c r="N53" s="201"/>
      <c r="O53" s="199">
        <v>0</v>
      </c>
      <c r="P53" s="200"/>
      <c r="Q53" s="200"/>
      <c r="R53" s="200"/>
      <c r="S53" s="201"/>
      <c r="T53" s="36"/>
      <c r="V53" s="67" t="s">
        <v>161</v>
      </c>
    </row>
    <row r="54" spans="2:22" s="35" customFormat="1" ht="13.5">
      <c r="B54" s="36"/>
      <c r="C54" s="193" t="s">
        <v>129</v>
      </c>
      <c r="D54" s="194"/>
      <c r="E54" s="194"/>
      <c r="F54" s="194"/>
      <c r="G54" s="194"/>
      <c r="H54" s="195"/>
      <c r="I54" s="42">
        <v>210</v>
      </c>
      <c r="J54" s="196">
        <v>601</v>
      </c>
      <c r="K54" s="197"/>
      <c r="L54" s="197"/>
      <c r="M54" s="197"/>
      <c r="N54" s="198"/>
      <c r="O54" s="196">
        <v>-2277</v>
      </c>
      <c r="P54" s="197"/>
      <c r="Q54" s="197"/>
      <c r="R54" s="197"/>
      <c r="S54" s="198"/>
      <c r="T54" s="36"/>
    </row>
    <row r="55" spans="2:22" s="35" customFormat="1" ht="27" customHeight="1">
      <c r="B55" s="36"/>
      <c r="C55" s="193" t="s">
        <v>130</v>
      </c>
      <c r="D55" s="194"/>
      <c r="E55" s="194"/>
      <c r="F55" s="194"/>
      <c r="G55" s="194"/>
      <c r="H55" s="195"/>
      <c r="I55" s="42">
        <v>220</v>
      </c>
      <c r="J55" s="199">
        <v>0</v>
      </c>
      <c r="K55" s="200"/>
      <c r="L55" s="200"/>
      <c r="M55" s="200"/>
      <c r="N55" s="201"/>
      <c r="O55" s="199">
        <v>0</v>
      </c>
      <c r="P55" s="200"/>
      <c r="Q55" s="200"/>
      <c r="R55" s="200"/>
      <c r="S55" s="201"/>
      <c r="T55" s="36"/>
      <c r="V55" s="66" t="s">
        <v>159</v>
      </c>
    </row>
    <row r="56" spans="2:22" s="35" customFormat="1" ht="27" customHeight="1">
      <c r="B56" s="36"/>
      <c r="C56" s="193" t="s">
        <v>180</v>
      </c>
      <c r="D56" s="194"/>
      <c r="E56" s="194"/>
      <c r="F56" s="194"/>
      <c r="G56" s="194"/>
      <c r="H56" s="195"/>
      <c r="I56" s="42">
        <v>230</v>
      </c>
      <c r="J56" s="199"/>
      <c r="K56" s="200"/>
      <c r="L56" s="200"/>
      <c r="M56" s="200"/>
      <c r="N56" s="201"/>
      <c r="O56" s="199"/>
      <c r="P56" s="200"/>
      <c r="Q56" s="200"/>
      <c r="R56" s="200"/>
      <c r="S56" s="201"/>
      <c r="T56" s="36"/>
      <c r="V56" s="66"/>
    </row>
    <row r="57" spans="2:22" s="35" customFormat="1" ht="13.5">
      <c r="B57" s="36"/>
      <c r="C57" s="193" t="s">
        <v>131</v>
      </c>
      <c r="D57" s="194"/>
      <c r="E57" s="194"/>
      <c r="F57" s="194"/>
      <c r="G57" s="194"/>
      <c r="H57" s="195"/>
      <c r="I57" s="42">
        <v>240</v>
      </c>
      <c r="J57" s="196">
        <v>601</v>
      </c>
      <c r="K57" s="197"/>
      <c r="L57" s="197"/>
      <c r="M57" s="197"/>
      <c r="N57" s="198"/>
      <c r="O57" s="196">
        <v>-2277</v>
      </c>
      <c r="P57" s="197"/>
      <c r="Q57" s="197"/>
      <c r="R57" s="197"/>
      <c r="S57" s="198"/>
      <c r="T57" s="36"/>
    </row>
    <row r="58" spans="2:22" s="35" customFormat="1" ht="13.5">
      <c r="B58" s="36"/>
      <c r="C58" s="193" t="s">
        <v>192</v>
      </c>
      <c r="D58" s="194"/>
      <c r="E58" s="194"/>
      <c r="F58" s="194"/>
      <c r="G58" s="194"/>
      <c r="H58" s="195"/>
      <c r="I58" s="42">
        <v>250</v>
      </c>
      <c r="J58" s="199">
        <v>0</v>
      </c>
      <c r="K58" s="200"/>
      <c r="L58" s="200"/>
      <c r="M58" s="200"/>
      <c r="N58" s="201"/>
      <c r="O58" s="199">
        <f>S60-0.01</f>
        <v>-0.01</v>
      </c>
      <c r="P58" s="200"/>
      <c r="Q58" s="200"/>
      <c r="R58" s="200"/>
      <c r="S58" s="201"/>
      <c r="T58" s="36"/>
      <c r="V58" s="66"/>
    </row>
    <row r="59" spans="2:22" s="35" customFormat="1" ht="13.5">
      <c r="B59" s="36"/>
      <c r="C59" s="193" t="s">
        <v>193</v>
      </c>
      <c r="D59" s="194"/>
      <c r="E59" s="194"/>
      <c r="F59" s="194"/>
      <c r="G59" s="194"/>
      <c r="H59" s="195"/>
      <c r="I59" s="42">
        <v>260</v>
      </c>
      <c r="J59" s="199">
        <v>0</v>
      </c>
      <c r="K59" s="200"/>
      <c r="L59" s="200"/>
      <c r="M59" s="200"/>
      <c r="N59" s="201"/>
      <c r="O59" s="199">
        <f>S62-0.01</f>
        <v>-0.01</v>
      </c>
      <c r="P59" s="200"/>
      <c r="Q59" s="200"/>
      <c r="R59" s="200"/>
      <c r="S59" s="201"/>
      <c r="T59" s="36"/>
      <c r="V59" s="66"/>
    </row>
    <row r="60" spans="2:22" ht="15.75">
      <c r="B60" s="44"/>
      <c r="C60" s="45"/>
      <c r="D60" s="45"/>
      <c r="E60" s="45"/>
      <c r="F60" s="45"/>
      <c r="G60" s="45"/>
      <c r="H60" s="45"/>
      <c r="I60" s="44"/>
      <c r="J60" s="44"/>
      <c r="K60" s="44"/>
      <c r="L60" s="44"/>
      <c r="M60" s="59"/>
      <c r="N60" s="44"/>
      <c r="O60" s="44"/>
      <c r="P60" s="44"/>
      <c r="Q60" s="44"/>
      <c r="R60" s="44"/>
      <c r="S60" s="44"/>
      <c r="T60" s="44"/>
    </row>
    <row r="61" spans="2:22" s="1" customFormat="1">
      <c r="B61" s="2"/>
      <c r="C61" s="233" t="s">
        <v>63</v>
      </c>
      <c r="D61" s="233"/>
      <c r="E61" s="3"/>
      <c r="F61" s="234"/>
      <c r="G61" s="234"/>
      <c r="H61" s="234"/>
      <c r="I61" s="3"/>
      <c r="J61" s="235" t="s">
        <v>191</v>
      </c>
      <c r="K61" s="234"/>
      <c r="L61" s="234"/>
      <c r="M61" s="234"/>
      <c r="N61" s="234"/>
      <c r="O61" s="234"/>
      <c r="P61" s="2"/>
      <c r="Q61" s="2"/>
      <c r="R61" s="2"/>
      <c r="S61" s="2"/>
      <c r="T61" s="2"/>
    </row>
    <row r="62" spans="2:22" s="23" customFormat="1" ht="12">
      <c r="B62" s="24"/>
      <c r="C62" s="25" t="s">
        <v>66</v>
      </c>
      <c r="D62" s="25"/>
      <c r="E62" s="25"/>
      <c r="F62" s="109" t="s">
        <v>65</v>
      </c>
      <c r="G62" s="109"/>
      <c r="H62" s="109"/>
      <c r="I62" s="26"/>
      <c r="J62" s="109" t="s">
        <v>60</v>
      </c>
      <c r="K62" s="109"/>
      <c r="L62" s="109"/>
      <c r="M62" s="109"/>
      <c r="N62" s="109"/>
      <c r="O62" s="109"/>
      <c r="P62" s="24"/>
      <c r="Q62" s="24"/>
      <c r="R62" s="24"/>
      <c r="S62" s="24"/>
      <c r="T62" s="24"/>
    </row>
    <row r="63" spans="2:22" s="1" customFormat="1">
      <c r="B63" s="2"/>
      <c r="C63" s="233" t="s">
        <v>64</v>
      </c>
      <c r="D63" s="233"/>
      <c r="E63" s="3"/>
      <c r="F63" s="234"/>
      <c r="G63" s="234"/>
      <c r="H63" s="234"/>
      <c r="I63" s="3"/>
      <c r="J63" s="234" t="s">
        <v>186</v>
      </c>
      <c r="K63" s="234"/>
      <c r="L63" s="234"/>
      <c r="M63" s="234"/>
      <c r="N63" s="234"/>
      <c r="O63" s="234"/>
      <c r="P63" s="2"/>
      <c r="Q63" s="2"/>
      <c r="R63" s="2"/>
      <c r="S63" s="2"/>
      <c r="T63" s="2"/>
    </row>
    <row r="64" spans="2:22" s="1" customFormat="1">
      <c r="B64" s="2"/>
      <c r="C64" s="34"/>
      <c r="D64" s="34"/>
      <c r="E64" s="34"/>
      <c r="F64" s="109" t="s">
        <v>65</v>
      </c>
      <c r="G64" s="109"/>
      <c r="H64" s="109"/>
      <c r="I64" s="26"/>
      <c r="J64" s="109" t="s">
        <v>60</v>
      </c>
      <c r="K64" s="109"/>
      <c r="L64" s="109"/>
      <c r="M64" s="109"/>
      <c r="N64" s="109"/>
      <c r="O64" s="109"/>
      <c r="P64" s="2"/>
      <c r="Q64" s="2"/>
      <c r="R64" s="2"/>
      <c r="S64" s="2"/>
      <c r="T64" s="2"/>
    </row>
    <row r="65" spans="2:20" s="1" customFormat="1">
      <c r="B65" s="2"/>
      <c r="C65" s="236">
        <v>43158</v>
      </c>
      <c r="D65" s="236"/>
      <c r="E65" s="2"/>
      <c r="F65" s="2"/>
      <c r="G65" s="2"/>
      <c r="H65" s="2"/>
      <c r="I65" s="2"/>
      <c r="J65" s="2"/>
      <c r="K65" s="2"/>
      <c r="L65" s="2"/>
      <c r="M65" s="57"/>
      <c r="N65" s="2"/>
      <c r="O65" s="2"/>
      <c r="P65" s="2">
        <v>10</v>
      </c>
      <c r="Q65" s="2"/>
      <c r="R65" s="2"/>
      <c r="S65" s="2"/>
      <c r="T65" s="2"/>
    </row>
    <row r="66" spans="2:20" s="1" customFormat="1">
      <c r="B66" s="2"/>
      <c r="C66" s="2"/>
      <c r="D66" s="2"/>
      <c r="E66" s="2"/>
      <c r="F66" s="2"/>
      <c r="G66" s="2"/>
      <c r="H66" s="2"/>
      <c r="I66" s="2"/>
      <c r="J66" s="2"/>
      <c r="K66" s="2"/>
      <c r="L66" s="2"/>
      <c r="M66" s="57"/>
      <c r="N66" s="2"/>
      <c r="O66" s="2"/>
      <c r="P66" s="2"/>
      <c r="Q66" s="2"/>
      <c r="R66" s="2"/>
      <c r="S66" s="2"/>
      <c r="T66" s="2"/>
    </row>
    <row r="67" spans="2:20" ht="6" customHeight="1">
      <c r="B67" s="44"/>
      <c r="C67" s="44"/>
      <c r="D67" s="44"/>
      <c r="E67" s="44"/>
      <c r="F67" s="44"/>
      <c r="G67" s="44"/>
      <c r="H67" s="44"/>
      <c r="I67" s="44"/>
      <c r="J67" s="44"/>
      <c r="K67" s="44"/>
      <c r="L67" s="44"/>
      <c r="M67" s="59"/>
      <c r="N67" s="44"/>
      <c r="O67" s="44"/>
      <c r="P67" s="44"/>
      <c r="Q67" s="44"/>
      <c r="R67" s="44"/>
      <c r="S67" s="44"/>
      <c r="T67" s="44"/>
    </row>
  </sheetData>
  <mergeCells count="162">
    <mergeCell ref="C55:H55"/>
    <mergeCell ref="J51:N51"/>
    <mergeCell ref="J52:N52"/>
    <mergeCell ref="O58:S58"/>
    <mergeCell ref="C65:D65"/>
    <mergeCell ref="H6:I6"/>
    <mergeCell ref="J6:N6"/>
    <mergeCell ref="K16:L16"/>
    <mergeCell ref="J17:N17"/>
    <mergeCell ref="F61:H61"/>
    <mergeCell ref="O46:S46"/>
    <mergeCell ref="J19:N19"/>
    <mergeCell ref="O19:S19"/>
    <mergeCell ref="O18:S18"/>
    <mergeCell ref="J55:N55"/>
    <mergeCell ref="O55:S55"/>
    <mergeCell ref="O53:S53"/>
    <mergeCell ref="J50:N50"/>
    <mergeCell ref="O49:S49"/>
    <mergeCell ref="J46:N46"/>
    <mergeCell ref="C50:H50"/>
    <mergeCell ref="C51:H51"/>
    <mergeCell ref="C52:H52"/>
    <mergeCell ref="C46:H46"/>
    <mergeCell ref="J48:N48"/>
    <mergeCell ref="C47:H47"/>
    <mergeCell ref="J49:N49"/>
    <mergeCell ref="C48:H48"/>
    <mergeCell ref="C56:H56"/>
    <mergeCell ref="J56:N56"/>
    <mergeCell ref="O56:S56"/>
    <mergeCell ref="O20:S20"/>
    <mergeCell ref="J20:N20"/>
    <mergeCell ref="O52:S52"/>
    <mergeCell ref="O51:S51"/>
    <mergeCell ref="O50:S50"/>
    <mergeCell ref="C53:H53"/>
    <mergeCell ref="J53:N53"/>
    <mergeCell ref="O37:S37"/>
    <mergeCell ref="C38:H38"/>
    <mergeCell ref="J38:N38"/>
    <mergeCell ref="O38:S38"/>
    <mergeCell ref="C35:H35"/>
    <mergeCell ref="J35:N35"/>
    <mergeCell ref="O35:S35"/>
    <mergeCell ref="C36:H36"/>
    <mergeCell ref="J36:N36"/>
    <mergeCell ref="O36:S36"/>
    <mergeCell ref="F64:H64"/>
    <mergeCell ref="C61:D61"/>
    <mergeCell ref="C59:H59"/>
    <mergeCell ref="J59:N59"/>
    <mergeCell ref="J64:O64"/>
    <mergeCell ref="C57:H57"/>
    <mergeCell ref="J57:N57"/>
    <mergeCell ref="C58:H58"/>
    <mergeCell ref="J58:N58"/>
    <mergeCell ref="F62:H62"/>
    <mergeCell ref="J62:O62"/>
    <mergeCell ref="C63:D63"/>
    <mergeCell ref="F63:H63"/>
    <mergeCell ref="J63:O63"/>
    <mergeCell ref="O59:S59"/>
    <mergeCell ref="O57:S57"/>
    <mergeCell ref="J61:O61"/>
    <mergeCell ref="C37:H37"/>
    <mergeCell ref="J37:N37"/>
    <mergeCell ref="M3:S3"/>
    <mergeCell ref="C54:H54"/>
    <mergeCell ref="J54:N54"/>
    <mergeCell ref="O54:S54"/>
    <mergeCell ref="C8:E8"/>
    <mergeCell ref="C9:E9"/>
    <mergeCell ref="O48:S48"/>
    <mergeCell ref="C49:H49"/>
    <mergeCell ref="F13:S13"/>
    <mergeCell ref="F14:S14"/>
    <mergeCell ref="C16:H17"/>
    <mergeCell ref="F8:S8"/>
    <mergeCell ref="C18:H18"/>
    <mergeCell ref="C19:H19"/>
    <mergeCell ref="I16:I17"/>
    <mergeCell ref="O17:S17"/>
    <mergeCell ref="O44:S44"/>
    <mergeCell ref="O45:S45"/>
    <mergeCell ref="J45:N45"/>
    <mergeCell ref="C10:E10"/>
    <mergeCell ref="C11:E11"/>
    <mergeCell ref="C12:E12"/>
    <mergeCell ref="C39:H39"/>
    <mergeCell ref="J39:N39"/>
    <mergeCell ref="O39:S39"/>
    <mergeCell ref="C40:H40"/>
    <mergeCell ref="J40:N40"/>
    <mergeCell ref="O40:S40"/>
    <mergeCell ref="C41:H41"/>
    <mergeCell ref="J41:N41"/>
    <mergeCell ref="O41:S41"/>
    <mergeCell ref="C42:H42"/>
    <mergeCell ref="J42:N42"/>
    <mergeCell ref="O42:S42"/>
    <mergeCell ref="J47:N47"/>
    <mergeCell ref="O47:S47"/>
    <mergeCell ref="C43:H43"/>
    <mergeCell ref="J43:N43"/>
    <mergeCell ref="O43:S43"/>
    <mergeCell ref="C44:H44"/>
    <mergeCell ref="J44:N44"/>
    <mergeCell ref="C45:H45"/>
    <mergeCell ref="C33:H33"/>
    <mergeCell ref="J33:N33"/>
    <mergeCell ref="O33:S33"/>
    <mergeCell ref="C34:H34"/>
    <mergeCell ref="J34:N34"/>
    <mergeCell ref="O34:S34"/>
    <mergeCell ref="C31:H31"/>
    <mergeCell ref="J31:N31"/>
    <mergeCell ref="O31:S31"/>
    <mergeCell ref="C32:H32"/>
    <mergeCell ref="J32:N32"/>
    <mergeCell ref="O32:S32"/>
    <mergeCell ref="C29:H29"/>
    <mergeCell ref="J29:N29"/>
    <mergeCell ref="O29:S29"/>
    <mergeCell ref="C30:H30"/>
    <mergeCell ref="J30:N30"/>
    <mergeCell ref="O30:S30"/>
    <mergeCell ref="C27:H27"/>
    <mergeCell ref="J27:N27"/>
    <mergeCell ref="O27:S27"/>
    <mergeCell ref="C28:H28"/>
    <mergeCell ref="J28:N28"/>
    <mergeCell ref="O28:S28"/>
    <mergeCell ref="C25:H25"/>
    <mergeCell ref="J25:N25"/>
    <mergeCell ref="O25:S25"/>
    <mergeCell ref="J24:N24"/>
    <mergeCell ref="C26:H26"/>
    <mergeCell ref="J26:N26"/>
    <mergeCell ref="O26:S26"/>
    <mergeCell ref="C23:H23"/>
    <mergeCell ref="C22:H22"/>
    <mergeCell ref="C24:H24"/>
    <mergeCell ref="C20:H20"/>
    <mergeCell ref="C21:H21"/>
    <mergeCell ref="O24:S24"/>
    <mergeCell ref="J21:N21"/>
    <mergeCell ref="O21:S21"/>
    <mergeCell ref="C5:S5"/>
    <mergeCell ref="J22:N22"/>
    <mergeCell ref="O22:S22"/>
    <mergeCell ref="J23:N23"/>
    <mergeCell ref="O23:S23"/>
    <mergeCell ref="C7:I7"/>
    <mergeCell ref="C14:E14"/>
    <mergeCell ref="F9:S9"/>
    <mergeCell ref="F10:S10"/>
    <mergeCell ref="J18:N18"/>
    <mergeCell ref="F11:S11"/>
    <mergeCell ref="F12:S12"/>
    <mergeCell ref="C13:E13"/>
    <mergeCell ref="P16:Q16"/>
  </mergeCells>
  <phoneticPr fontId="0" type="noConversion"/>
  <conditionalFormatting sqref="W54 W96">
    <cfRule type="expression" dxfId="7" priority="1" stopIfTrue="1">
      <formula>ABS($W$54)&gt;0.9</formula>
    </cfRule>
  </conditionalFormatting>
  <conditionalFormatting sqref="V54 V96">
    <cfRule type="expression" dxfId="6" priority="2" stopIfTrue="1">
      <formula>ABS($V$54)&gt;0.9</formula>
    </cfRule>
  </conditionalFormatting>
  <pageMargins left="0.31496062992125984" right="0.31496062992125984" top="0.31496062992125984" bottom="0.31496062992125984" header="0.27559055118110237" footer="0.27559055118110237"/>
  <pageSetup paperSize="9"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Лист3" enableFormatConditionsCalculation="0">
    <tabColor indexed="48"/>
  </sheetPr>
  <dimension ref="B1:U2"/>
  <sheetViews>
    <sheetView workbookViewId="0">
      <selection activeCell="C3" sqref="C3:D17"/>
    </sheetView>
  </sheetViews>
  <sheetFormatPr defaultRowHeight="13.5"/>
  <cols>
    <col min="1" max="2" width="0.85546875" style="35" customWidth="1"/>
    <col min="3" max="3" width="32.42578125" style="35" customWidth="1"/>
    <col min="4" max="4" width="4.85546875" style="35" customWidth="1"/>
    <col min="5" max="5" width="4.28515625" style="35" customWidth="1"/>
    <col min="6" max="6" width="4.42578125" style="35" customWidth="1"/>
    <col min="7" max="8" width="4" style="35" customWidth="1"/>
    <col min="9" max="9" width="4.85546875" style="35" customWidth="1"/>
    <col min="10" max="14" width="4" style="35" customWidth="1"/>
    <col min="15" max="15" width="4.7109375" style="35" customWidth="1"/>
    <col min="16" max="16" width="4" style="35" customWidth="1"/>
    <col min="17" max="17" width="4.140625" style="35" customWidth="1"/>
    <col min="18" max="19" width="4" style="35" customWidth="1"/>
    <col min="20" max="20" width="5.140625" style="35" customWidth="1"/>
    <col min="21" max="21" width="3.5703125" style="35" customWidth="1"/>
    <col min="22" max="16384" width="9.140625" style="35"/>
  </cols>
  <sheetData>
    <row r="1" spans="2:21" ht="6" customHeight="1"/>
    <row r="2" spans="2:21" ht="6" customHeight="1">
      <c r="B2" s="36"/>
      <c r="C2" s="52"/>
      <c r="D2" s="76"/>
      <c r="E2" s="36"/>
      <c r="F2" s="36"/>
      <c r="G2" s="36"/>
      <c r="H2" s="36"/>
      <c r="I2" s="36"/>
      <c r="J2" s="36"/>
      <c r="K2" s="36"/>
      <c r="L2" s="36"/>
      <c r="M2" s="36"/>
      <c r="N2" s="36"/>
      <c r="O2" s="36"/>
      <c r="P2" s="36"/>
      <c r="Q2" s="36"/>
      <c r="R2" s="36"/>
      <c r="S2" s="36"/>
      <c r="T2" s="36"/>
      <c r="U2" s="36"/>
    </row>
  </sheetData>
  <phoneticPr fontId="0" type="noConversion"/>
  <conditionalFormatting sqref="W13">
    <cfRule type="expression" dxfId="5" priority="1" stopIfTrue="1">
      <formula>ABS(#REF!)&gt;0.9</formula>
    </cfRule>
  </conditionalFormatting>
  <conditionalFormatting sqref="V13">
    <cfRule type="expression" dxfId="4" priority="2" stopIfTrue="1">
      <formula>ABS(#REF!)&gt;0.9</formula>
    </cfRule>
  </conditionalFormatting>
  <pageMargins left="0.27559055118110237" right="0.27559055118110237" top="0.27559055118110237" bottom="0.27559055118110237" header="0.23622047244094491" footer="0.23622047244094491"/>
  <pageSetup paperSize="9" scale="97" orientation="portrait" blackAndWhite="1" r:id="rId1"/>
  <headerFooter alignWithMargins="0"/>
</worksheet>
</file>

<file path=xl/worksheets/sheet4.xml><?xml version="1.0" encoding="utf-8"?>
<worksheet xmlns="http://schemas.openxmlformats.org/spreadsheetml/2006/main" xmlns:r="http://schemas.openxmlformats.org/officeDocument/2006/relationships">
  <sheetPr codeName="Лист4" enableFormatConditionsCalculation="0">
    <tabColor indexed="18"/>
  </sheetPr>
  <dimension ref="B1:T2"/>
  <sheetViews>
    <sheetView topLeftCell="C1" workbookViewId="0">
      <selection activeCell="C3" sqref="C3:I12"/>
    </sheetView>
  </sheetViews>
  <sheetFormatPr defaultRowHeight="15"/>
  <cols>
    <col min="1" max="2" width="0.85546875" style="1" customWidth="1"/>
    <col min="3" max="4" width="9.140625" style="1"/>
    <col min="5" max="5" width="15.42578125" style="1" customWidth="1"/>
    <col min="6" max="6" width="7.140625" style="1" customWidth="1"/>
    <col min="7" max="7" width="4.28515625" style="1" customWidth="1"/>
    <col min="8" max="8" width="2.7109375" style="1" customWidth="1"/>
    <col min="9" max="9" width="4.42578125" style="1" customWidth="1"/>
    <col min="10" max="10" width="3.7109375" style="1" customWidth="1"/>
    <col min="11" max="11" width="2.140625" style="1" customWidth="1"/>
    <col min="12" max="12" width="6.28515625" style="1" customWidth="1"/>
    <col min="13" max="13" width="2.140625" style="1" customWidth="1"/>
    <col min="14" max="14" width="8.28515625" style="1" customWidth="1"/>
    <col min="15" max="15" width="3.7109375" style="1" customWidth="1"/>
    <col min="16" max="16" width="4.85546875" style="1" customWidth="1"/>
    <col min="17" max="17" width="4.28515625" style="1" customWidth="1"/>
    <col min="18" max="18" width="2.5703125" style="1" customWidth="1"/>
    <col min="19" max="19" width="8.5703125" style="1" customWidth="1"/>
    <col min="20" max="20" width="0.85546875" style="1" customWidth="1"/>
    <col min="21" max="16384" width="9.140625" style="1"/>
  </cols>
  <sheetData>
    <row r="1" spans="2:20" ht="6" customHeight="1"/>
    <row r="2" spans="2:20" ht="6" customHeight="1">
      <c r="B2" s="2"/>
      <c r="C2" s="2"/>
      <c r="D2" s="2"/>
      <c r="E2" s="2"/>
      <c r="F2" s="2"/>
      <c r="G2" s="2"/>
      <c r="H2" s="2"/>
      <c r="I2" s="2"/>
      <c r="J2" s="2"/>
      <c r="K2" s="2"/>
      <c r="L2" s="2"/>
      <c r="M2" s="2"/>
      <c r="N2" s="2"/>
      <c r="O2" s="2"/>
      <c r="P2" s="2"/>
      <c r="Q2" s="2"/>
      <c r="R2" s="2"/>
      <c r="S2" s="2"/>
      <c r="T2" s="2"/>
    </row>
  </sheetData>
  <phoneticPr fontId="0" type="noConversion"/>
  <conditionalFormatting sqref="U20">
    <cfRule type="expression" dxfId="3" priority="1" stopIfTrue="1">
      <formula>ABS(#REF!)&gt;0.9</formula>
    </cfRule>
  </conditionalFormatting>
  <conditionalFormatting sqref="T20">
    <cfRule type="expression" dxfId="2" priority="2" stopIfTrue="1">
      <formula>ABS(#REF!)&gt;0.9</formula>
    </cfRule>
  </conditionalFormatting>
  <pageMargins left="0.31496062992125984" right="0.31496062992125984" top="0.31496062992125984" bottom="0.31496062992125984" header="0.27559055118110237" footer="0.27559055118110237"/>
  <pageSetup paperSize="9" scale="99" orientation="portrait" blackAndWhite="1" r:id="rId1"/>
  <headerFooter alignWithMargins="0"/>
</worksheet>
</file>

<file path=xl/worksheets/sheet5.xml><?xml version="1.0" encoding="utf-8"?>
<worksheet xmlns="http://schemas.openxmlformats.org/spreadsheetml/2006/main" xmlns:r="http://schemas.openxmlformats.org/officeDocument/2006/relationships">
  <sheetPr codeName="Лист5" enableFormatConditionsCalculation="0">
    <tabColor indexed="54"/>
  </sheetPr>
  <dimension ref="B1:T2"/>
  <sheetViews>
    <sheetView topLeftCell="A16" workbookViewId="0">
      <selection activeCell="C3" sqref="C3:S53"/>
    </sheetView>
  </sheetViews>
  <sheetFormatPr defaultRowHeight="15"/>
  <cols>
    <col min="1" max="2" width="0.85546875" style="1" customWidth="1"/>
    <col min="3" max="7" width="9.140625" style="1"/>
    <col min="8" max="8" width="2.5703125" style="1" customWidth="1"/>
    <col min="9" max="9" width="4.28515625" style="1" customWidth="1"/>
    <col min="10" max="10" width="4.7109375" style="1" customWidth="1"/>
    <col min="11" max="12" width="4.42578125" style="1" customWidth="1"/>
    <col min="13" max="13" width="2.140625" style="1" customWidth="1"/>
    <col min="14" max="14" width="8.42578125" style="1" customWidth="1"/>
    <col min="15" max="15" width="3.42578125" style="1" customWidth="1"/>
    <col min="16" max="17" width="4.5703125" style="1" customWidth="1"/>
    <col min="18" max="18" width="2.140625" style="1" customWidth="1"/>
    <col min="19" max="19" width="8.42578125" style="1" customWidth="1"/>
    <col min="20" max="20" width="0.85546875" style="1" customWidth="1"/>
    <col min="21" max="16384" width="9.140625" style="1"/>
  </cols>
  <sheetData>
    <row r="1" spans="2:20" ht="6" customHeight="1"/>
    <row r="2" spans="2:20" ht="6" customHeight="1">
      <c r="B2" s="2"/>
      <c r="C2" s="3"/>
      <c r="D2" s="3"/>
      <c r="E2" s="3"/>
      <c r="F2" s="3"/>
      <c r="G2" s="3"/>
      <c r="H2" s="4"/>
      <c r="I2" s="4"/>
      <c r="J2" s="2"/>
      <c r="K2" s="2"/>
      <c r="L2" s="2"/>
      <c r="M2" s="2"/>
      <c r="N2" s="2"/>
      <c r="O2" s="2"/>
      <c r="P2" s="2"/>
      <c r="Q2" s="2"/>
      <c r="R2" s="2"/>
      <c r="S2" s="2"/>
      <c r="T2" s="2"/>
    </row>
  </sheetData>
  <phoneticPr fontId="0" type="noConversion"/>
  <conditionalFormatting sqref="U42">
    <cfRule type="expression" dxfId="1" priority="1" stopIfTrue="1">
      <formula>ABS(#REF!)&gt;0.9</formula>
    </cfRule>
  </conditionalFormatting>
  <conditionalFormatting sqref="T42">
    <cfRule type="expression" dxfId="0" priority="2" stopIfTrue="1">
      <formula>ABS(#REF!)&gt;0.9</formula>
    </cfRule>
  </conditionalFormatting>
  <pageMargins left="0.31496062992125984" right="0.31496062992125984" top="0.31496062992125984" bottom="0.31496062992125984" header="0.27559055118110237" footer="0.27559055118110237"/>
  <pageSetup paperSize="9" scale="99" orientation="portrait" blackAndWhite="1" r:id="rId1"/>
  <headerFooter alignWithMargins="0"/>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приложение 1</vt:lpstr>
      <vt:lpstr>приложение 2</vt:lpstr>
      <vt:lpstr>приложение 3</vt:lpstr>
      <vt:lpstr>приложение 4</vt:lpstr>
      <vt:lpstr>приложение 5</vt:lpstr>
      <vt:lpstr>Лист1</vt:lpstr>
      <vt:lpstr>'приложение 1'!Область_печати</vt:lpstr>
      <vt:lpstr>'приложение 2'!Область_печати</vt:lpstr>
    </vt:vector>
  </TitlesOfParts>
  <Company>Рога&amp;Копыта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bondar</dc:creator>
  <cp:lastModifiedBy>Пользователь Windows</cp:lastModifiedBy>
  <cp:lastPrinted>2012-03-26T08:26:53Z</cp:lastPrinted>
  <dcterms:created xsi:type="dcterms:W3CDTF">2012-02-26T11:03:38Z</dcterms:created>
  <dcterms:modified xsi:type="dcterms:W3CDTF">2018-04-05T13:59:32Z</dcterms:modified>
</cp:coreProperties>
</file>